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C:\Users\cgarro\Desktop\Carlos Garro Control Interno\IGI\Evaluaciones 2018\IGI\2018\IGI 2018\"/>
    </mc:Choice>
  </mc:AlternateContent>
  <xr:revisionPtr revIDLastSave="0" documentId="8_{B397C369-9B84-4E86-B450-6FD12D92B83E}" xr6:coauthVersionLast="43" xr6:coauthVersionMax="43" xr10:uidLastSave="{00000000-0000-0000-0000-000000000000}"/>
  <workbookProtection workbookPassword="D3B5" lockStructure="1"/>
  <bookViews>
    <workbookView xWindow="-120" yWindow="-120" windowWidth="29040" windowHeight="15840" activeTab="2" xr2:uid="{00000000-000D-0000-FFFF-FFFF00000000}"/>
  </bookViews>
  <sheets>
    <sheet name="Para-responder" sheetId="1" r:id="rId1"/>
    <sheet name="Por-tema" sheetId="6" state="hidden" r:id="rId2"/>
    <sheet name="Resultados" sheetId="5" r:id="rId3"/>
  </sheets>
  <definedNames>
    <definedName name="_xlnm.Print_Area" localSheetId="0">'Para-responder'!$B$14:$F$128</definedName>
    <definedName name="noap">'Para-responder'!#REF!</definedName>
    <definedName name="sino">'Para-responder'!#REF!</definedName>
    <definedName name="_xlnm.Print_Titles" localSheetId="0">'Para-responder'!#REF!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4" i="1" l="1"/>
  <c r="A15" i="1"/>
  <c r="B178" i="6" l="1"/>
  <c r="B176" i="6"/>
  <c r="B175" i="6"/>
  <c r="B174" i="6"/>
  <c r="B173" i="6"/>
  <c r="B172" i="6"/>
  <c r="B171" i="6"/>
  <c r="B170" i="6"/>
  <c r="G127" i="6"/>
  <c r="F127" i="6"/>
  <c r="C127" i="6"/>
  <c r="E127" i="6" s="1"/>
  <c r="B127" i="6"/>
  <c r="A127" i="6"/>
  <c r="F126" i="6"/>
  <c r="E126" i="6"/>
  <c r="C126" i="6"/>
  <c r="G126" i="6" s="1"/>
  <c r="B126" i="6"/>
  <c r="A126" i="6"/>
  <c r="G125" i="6"/>
  <c r="E125" i="6"/>
  <c r="C125" i="6"/>
  <c r="F125" i="6" s="1"/>
  <c r="B125" i="6"/>
  <c r="A125" i="6"/>
  <c r="G124" i="6"/>
  <c r="E124" i="6"/>
  <c r="C124" i="6"/>
  <c r="F124" i="6" s="1"/>
  <c r="B124" i="6"/>
  <c r="A124" i="6"/>
  <c r="G123" i="6"/>
  <c r="E123" i="6"/>
  <c r="C123" i="6"/>
  <c r="F123" i="6" s="1"/>
  <c r="B123" i="6"/>
  <c r="A123" i="6"/>
  <c r="F122" i="6"/>
  <c r="E122" i="6"/>
  <c r="C122" i="6"/>
  <c r="G122" i="6" s="1"/>
  <c r="B122" i="6"/>
  <c r="A122" i="6"/>
  <c r="F121" i="6"/>
  <c r="E121" i="6"/>
  <c r="C121" i="6"/>
  <c r="G121" i="6" s="1"/>
  <c r="B121" i="6"/>
  <c r="A121" i="6"/>
  <c r="F120" i="6"/>
  <c r="E120" i="6"/>
  <c r="C120" i="6"/>
  <c r="G120" i="6" s="1"/>
  <c r="B120" i="6"/>
  <c r="A120" i="6"/>
  <c r="G119" i="6"/>
  <c r="F119" i="6"/>
  <c r="C119" i="6"/>
  <c r="E119" i="6" s="1"/>
  <c r="B119" i="6"/>
  <c r="A119" i="6"/>
  <c r="G118" i="6"/>
  <c r="F118" i="6"/>
  <c r="C118" i="6"/>
  <c r="E118" i="6" s="1"/>
  <c r="B118" i="6"/>
  <c r="A118" i="6"/>
  <c r="G117" i="6"/>
  <c r="E117" i="6"/>
  <c r="C117" i="6"/>
  <c r="F117" i="6" s="1"/>
  <c r="B117" i="6"/>
  <c r="A117" i="6"/>
  <c r="G116" i="6"/>
  <c r="F116" i="6"/>
  <c r="C116" i="6"/>
  <c r="E116" i="6" s="1"/>
  <c r="B116" i="6"/>
  <c r="A116" i="6"/>
  <c r="G115" i="6"/>
  <c r="F115" i="6"/>
  <c r="C115" i="6"/>
  <c r="B115" i="6"/>
  <c r="A115" i="6"/>
  <c r="B114" i="6"/>
  <c r="A114" i="6"/>
  <c r="G112" i="6"/>
  <c r="E112" i="6"/>
  <c r="C112" i="6"/>
  <c r="F112" i="6" s="1"/>
  <c r="B112" i="6"/>
  <c r="A112" i="6"/>
  <c r="F111" i="6"/>
  <c r="E111" i="6"/>
  <c r="C111" i="6"/>
  <c r="G111" i="6" s="1"/>
  <c r="B111" i="6"/>
  <c r="A111" i="6"/>
  <c r="F110" i="6"/>
  <c r="E110" i="6"/>
  <c r="C110" i="6"/>
  <c r="G110" i="6" s="1"/>
  <c r="B110" i="6"/>
  <c r="A110" i="6"/>
  <c r="F109" i="6"/>
  <c r="E109" i="6"/>
  <c r="C109" i="6"/>
  <c r="G109" i="6" s="1"/>
  <c r="B109" i="6"/>
  <c r="A109" i="6"/>
  <c r="G108" i="6"/>
  <c r="E108" i="6"/>
  <c r="C108" i="6"/>
  <c r="F108" i="6" s="1"/>
  <c r="B108" i="6"/>
  <c r="A108" i="6"/>
  <c r="G107" i="6"/>
  <c r="F107" i="6"/>
  <c r="C107" i="6"/>
  <c r="E107" i="6" s="1"/>
  <c r="B107" i="6"/>
  <c r="A107" i="6"/>
  <c r="G106" i="6"/>
  <c r="E106" i="6"/>
  <c r="C106" i="6"/>
  <c r="F106" i="6" s="1"/>
  <c r="B106" i="6"/>
  <c r="A106" i="6"/>
  <c r="G105" i="6"/>
  <c r="F105" i="6"/>
  <c r="C105" i="6"/>
  <c r="E105" i="6" s="1"/>
  <c r="B105" i="6"/>
  <c r="A105" i="6"/>
  <c r="G104" i="6"/>
  <c r="E104" i="6"/>
  <c r="C104" i="6"/>
  <c r="F104" i="6" s="1"/>
  <c r="B104" i="6"/>
  <c r="A104" i="6"/>
  <c r="G103" i="6"/>
  <c r="F103" i="6"/>
  <c r="C103" i="6"/>
  <c r="E103" i="6" s="1"/>
  <c r="B103" i="6"/>
  <c r="A103" i="6"/>
  <c r="G102" i="6"/>
  <c r="F102" i="6"/>
  <c r="C102" i="6"/>
  <c r="E102" i="6" s="1"/>
  <c r="B102" i="6"/>
  <c r="A102" i="6"/>
  <c r="G101" i="6"/>
  <c r="F101" i="6"/>
  <c r="C101" i="6"/>
  <c r="E101" i="6" s="1"/>
  <c r="B101" i="6"/>
  <c r="A101" i="6"/>
  <c r="G100" i="6"/>
  <c r="F100" i="6"/>
  <c r="C100" i="6"/>
  <c r="B100" i="6"/>
  <c r="A100" i="6"/>
  <c r="B99" i="6"/>
  <c r="A99" i="6"/>
  <c r="G92" i="6"/>
  <c r="E92" i="6"/>
  <c r="C92" i="6"/>
  <c r="F92" i="6" s="1"/>
  <c r="B92" i="6"/>
  <c r="A92" i="6"/>
  <c r="G91" i="6"/>
  <c r="F91" i="6"/>
  <c r="C91" i="6"/>
  <c r="E91" i="6" s="1"/>
  <c r="B91" i="6"/>
  <c r="A91" i="6"/>
  <c r="F90" i="6"/>
  <c r="E90" i="6"/>
  <c r="C90" i="6"/>
  <c r="G90" i="6" s="1"/>
  <c r="B90" i="6"/>
  <c r="A90" i="6"/>
  <c r="G89" i="6"/>
  <c r="F89" i="6"/>
  <c r="C89" i="6"/>
  <c r="E89" i="6" s="1"/>
  <c r="B89" i="6"/>
  <c r="A89" i="6"/>
  <c r="F88" i="6"/>
  <c r="E88" i="6"/>
  <c r="C88" i="6"/>
  <c r="G88" i="6" s="1"/>
  <c r="B88" i="6"/>
  <c r="A88" i="6"/>
  <c r="F87" i="6"/>
  <c r="E87" i="6"/>
  <c r="C87" i="6"/>
  <c r="G87" i="6" s="1"/>
  <c r="B87" i="6"/>
  <c r="A87" i="6"/>
  <c r="F86" i="6"/>
  <c r="E86" i="6"/>
  <c r="C86" i="6"/>
  <c r="G86" i="6" s="1"/>
  <c r="B86" i="6"/>
  <c r="A86" i="6"/>
  <c r="G85" i="6"/>
  <c r="E85" i="6"/>
  <c r="C85" i="6"/>
  <c r="F85" i="6" s="1"/>
  <c r="B85" i="6"/>
  <c r="A85" i="6"/>
  <c r="G84" i="6"/>
  <c r="E84" i="6"/>
  <c r="C84" i="6"/>
  <c r="F84" i="6" s="1"/>
  <c r="B84" i="6"/>
  <c r="A84" i="6"/>
  <c r="G83" i="6"/>
  <c r="E83" i="6"/>
  <c r="C83" i="6"/>
  <c r="F83" i="6" s="1"/>
  <c r="B83" i="6"/>
  <c r="A83" i="6"/>
  <c r="G82" i="6"/>
  <c r="F82" i="6"/>
  <c r="C82" i="6"/>
  <c r="E82" i="6" s="1"/>
  <c r="B82" i="6"/>
  <c r="A82" i="6"/>
  <c r="G81" i="6"/>
  <c r="F81" i="6"/>
  <c r="C81" i="6"/>
  <c r="E81" i="6" s="1"/>
  <c r="B81" i="6"/>
  <c r="A81" i="6"/>
  <c r="G80" i="6"/>
  <c r="F80" i="6"/>
  <c r="C80" i="6"/>
  <c r="E80" i="6" s="1"/>
  <c r="B80" i="6"/>
  <c r="A80" i="6"/>
  <c r="G79" i="6"/>
  <c r="F79" i="6"/>
  <c r="C79" i="6"/>
  <c r="E79" i="6" s="1"/>
  <c r="B79" i="6"/>
  <c r="A79" i="6"/>
  <c r="G78" i="6"/>
  <c r="F78" i="6"/>
  <c r="C78" i="6"/>
  <c r="E78" i="6" s="1"/>
  <c r="B78" i="6"/>
  <c r="A78" i="6"/>
  <c r="F77" i="6"/>
  <c r="E77" i="6"/>
  <c r="C77" i="6"/>
  <c r="G77" i="6" s="1"/>
  <c r="B77" i="6"/>
  <c r="A77" i="6"/>
  <c r="B76" i="6"/>
  <c r="A76" i="6"/>
  <c r="G74" i="6"/>
  <c r="E74" i="6"/>
  <c r="C74" i="6"/>
  <c r="F74" i="6" s="1"/>
  <c r="B74" i="6"/>
  <c r="A74" i="6"/>
  <c r="G73" i="6"/>
  <c r="E73" i="6"/>
  <c r="C73" i="6"/>
  <c r="F73" i="6" s="1"/>
  <c r="B73" i="6"/>
  <c r="A73" i="6"/>
  <c r="F72" i="6"/>
  <c r="E72" i="6"/>
  <c r="C72" i="6"/>
  <c r="G72" i="6" s="1"/>
  <c r="B72" i="6"/>
  <c r="A72" i="6"/>
  <c r="F71" i="6"/>
  <c r="E71" i="6"/>
  <c r="C71" i="6"/>
  <c r="G71" i="6" s="1"/>
  <c r="B71" i="6"/>
  <c r="A71" i="6"/>
  <c r="G70" i="6"/>
  <c r="E70" i="6"/>
  <c r="C70" i="6"/>
  <c r="F70" i="6" s="1"/>
  <c r="B70" i="6"/>
  <c r="A70" i="6"/>
  <c r="F69" i="6"/>
  <c r="E69" i="6"/>
  <c r="C69" i="6"/>
  <c r="G69" i="6" s="1"/>
  <c r="B69" i="6"/>
  <c r="A69" i="6"/>
  <c r="G68" i="6"/>
  <c r="F68" i="6"/>
  <c r="C68" i="6"/>
  <c r="E68" i="6" s="1"/>
  <c r="B68" i="6"/>
  <c r="A68" i="6"/>
  <c r="G67" i="6"/>
  <c r="F67" i="6"/>
  <c r="C67" i="6"/>
  <c r="E67" i="6" s="1"/>
  <c r="B67" i="6"/>
  <c r="A67" i="6"/>
  <c r="G66" i="6"/>
  <c r="F66" i="6"/>
  <c r="C66" i="6"/>
  <c r="E66" i="6" s="1"/>
  <c r="B66" i="6"/>
  <c r="A66" i="6"/>
  <c r="G65" i="6"/>
  <c r="E65" i="6"/>
  <c r="C65" i="6"/>
  <c r="F65" i="6" s="1"/>
  <c r="B65" i="6"/>
  <c r="A65" i="6"/>
  <c r="F64" i="6"/>
  <c r="E64" i="6"/>
  <c r="C64" i="6"/>
  <c r="B64" i="6"/>
  <c r="A64" i="6"/>
  <c r="G63" i="6"/>
  <c r="F63" i="6"/>
  <c r="C63" i="6"/>
  <c r="E63" i="6" s="1"/>
  <c r="B63" i="6"/>
  <c r="A63" i="6"/>
  <c r="B62" i="6"/>
  <c r="A62" i="6"/>
  <c r="G60" i="6"/>
  <c r="F60" i="6"/>
  <c r="C60" i="6"/>
  <c r="E60" i="6" s="1"/>
  <c r="B60" i="6"/>
  <c r="A60" i="6"/>
  <c r="G59" i="6"/>
  <c r="E59" i="6"/>
  <c r="C59" i="6"/>
  <c r="F59" i="6" s="1"/>
  <c r="B59" i="6"/>
  <c r="A59" i="6"/>
  <c r="G58" i="6"/>
  <c r="F58" i="6"/>
  <c r="C58" i="6"/>
  <c r="E58" i="6" s="1"/>
  <c r="B58" i="6"/>
  <c r="A58" i="6"/>
  <c r="G57" i="6"/>
  <c r="F57" i="6"/>
  <c r="C57" i="6"/>
  <c r="E57" i="6" s="1"/>
  <c r="B57" i="6"/>
  <c r="A57" i="6"/>
  <c r="G56" i="6"/>
  <c r="E56" i="6"/>
  <c r="C56" i="6"/>
  <c r="F56" i="6" s="1"/>
  <c r="B56" i="6"/>
  <c r="A56" i="6"/>
  <c r="G55" i="6"/>
  <c r="F55" i="6"/>
  <c r="C55" i="6"/>
  <c r="E55" i="6" s="1"/>
  <c r="B55" i="6"/>
  <c r="A55" i="6"/>
  <c r="G54" i="6"/>
  <c r="F54" i="6"/>
  <c r="C54" i="6"/>
  <c r="E54" i="6" s="1"/>
  <c r="B54" i="6"/>
  <c r="A54" i="6"/>
  <c r="G53" i="6"/>
  <c r="E53" i="6"/>
  <c r="C53" i="6"/>
  <c r="F53" i="6" s="1"/>
  <c r="B53" i="6"/>
  <c r="A53" i="6"/>
  <c r="G52" i="6"/>
  <c r="F52" i="6"/>
  <c r="C52" i="6"/>
  <c r="E52" i="6" s="1"/>
  <c r="B52" i="6"/>
  <c r="A52" i="6"/>
  <c r="G51" i="6"/>
  <c r="F51" i="6"/>
  <c r="C51" i="6"/>
  <c r="E51" i="6" s="1"/>
  <c r="B51" i="6"/>
  <c r="A51" i="6"/>
  <c r="F50" i="6"/>
  <c r="E50" i="6"/>
  <c r="C50" i="6"/>
  <c r="B50" i="6"/>
  <c r="A50" i="6"/>
  <c r="F49" i="6"/>
  <c r="E49" i="6"/>
  <c r="C49" i="6"/>
  <c r="G49" i="6" s="1"/>
  <c r="B49" i="6"/>
  <c r="A49" i="6"/>
  <c r="F48" i="6"/>
  <c r="E48" i="6"/>
  <c r="C48" i="6"/>
  <c r="G48" i="6" s="1"/>
  <c r="B48" i="6"/>
  <c r="A48" i="6"/>
  <c r="B47" i="6"/>
  <c r="A47" i="6"/>
  <c r="G45" i="6"/>
  <c r="E45" i="6"/>
  <c r="C45" i="6"/>
  <c r="F45" i="6" s="1"/>
  <c r="B45" i="6"/>
  <c r="A45" i="6"/>
  <c r="G44" i="6"/>
  <c r="E44" i="6"/>
  <c r="C44" i="6"/>
  <c r="B44" i="6"/>
  <c r="A44" i="6"/>
  <c r="G43" i="6"/>
  <c r="E43" i="6"/>
  <c r="C43" i="6"/>
  <c r="F43" i="6" s="1"/>
  <c r="B43" i="6"/>
  <c r="A43" i="6"/>
  <c r="G42" i="6"/>
  <c r="E42" i="6"/>
  <c r="C42" i="6"/>
  <c r="F42" i="6" s="1"/>
  <c r="B42" i="6"/>
  <c r="A42" i="6"/>
  <c r="G41" i="6"/>
  <c r="E41" i="6"/>
  <c r="C41" i="6"/>
  <c r="F41" i="6" s="1"/>
  <c r="B41" i="6"/>
  <c r="A41" i="6"/>
  <c r="F40" i="6"/>
  <c r="E40" i="6"/>
  <c r="C40" i="6"/>
  <c r="G40" i="6" s="1"/>
  <c r="B40" i="6"/>
  <c r="A40" i="6"/>
  <c r="G39" i="6"/>
  <c r="F39" i="6"/>
  <c r="C39" i="6"/>
  <c r="E39" i="6" s="1"/>
  <c r="B39" i="6"/>
  <c r="A39" i="6"/>
  <c r="F38" i="6"/>
  <c r="E38" i="6"/>
  <c r="C38" i="6"/>
  <c r="G38" i="6" s="1"/>
  <c r="B38" i="6"/>
  <c r="A38" i="6"/>
  <c r="G37" i="6"/>
  <c r="F37" i="6"/>
  <c r="C37" i="6"/>
  <c r="E37" i="6" s="1"/>
  <c r="B37" i="6"/>
  <c r="A37" i="6"/>
  <c r="G36" i="6"/>
  <c r="E36" i="6"/>
  <c r="C36" i="6"/>
  <c r="F36" i="6" s="1"/>
  <c r="B36" i="6"/>
  <c r="A36" i="6"/>
  <c r="G35" i="6"/>
  <c r="F35" i="6"/>
  <c r="C35" i="6"/>
  <c r="E35" i="6" s="1"/>
  <c r="B35" i="6"/>
  <c r="A35" i="6"/>
  <c r="G34" i="6"/>
  <c r="E34" i="6"/>
  <c r="C34" i="6"/>
  <c r="F34" i="6" s="1"/>
  <c r="B34" i="6"/>
  <c r="A34" i="6"/>
  <c r="F33" i="6"/>
  <c r="E33" i="6"/>
  <c r="C33" i="6"/>
  <c r="G33" i="6" s="1"/>
  <c r="B33" i="6"/>
  <c r="A33" i="6"/>
  <c r="G32" i="6"/>
  <c r="F32" i="6"/>
  <c r="C32" i="6"/>
  <c r="E32" i="6" s="1"/>
  <c r="B32" i="6"/>
  <c r="A32" i="6"/>
  <c r="G31" i="6"/>
  <c r="F31" i="6"/>
  <c r="C31" i="6"/>
  <c r="E31" i="6" s="1"/>
  <c r="B31" i="6"/>
  <c r="A31" i="6"/>
  <c r="G30" i="6"/>
  <c r="F30" i="6"/>
  <c r="C30" i="6"/>
  <c r="E30" i="6" s="1"/>
  <c r="B30" i="6"/>
  <c r="A30" i="6"/>
  <c r="F29" i="6"/>
  <c r="E29" i="6"/>
  <c r="C29" i="6"/>
  <c r="G29" i="6" s="1"/>
  <c r="B29" i="6"/>
  <c r="A29" i="6"/>
  <c r="F28" i="6"/>
  <c r="E28" i="6"/>
  <c r="C28" i="6"/>
  <c r="G28" i="6" s="1"/>
  <c r="B28" i="6"/>
  <c r="A28" i="6"/>
  <c r="F27" i="6"/>
  <c r="E27" i="6"/>
  <c r="C27" i="6"/>
  <c r="G27" i="6" s="1"/>
  <c r="B27" i="6"/>
  <c r="A27" i="6"/>
  <c r="B26" i="6"/>
  <c r="A26" i="6"/>
  <c r="G24" i="6"/>
  <c r="F24" i="6"/>
  <c r="C24" i="6"/>
  <c r="E24" i="6" s="1"/>
  <c r="B24" i="6"/>
  <c r="A24" i="6"/>
  <c r="G23" i="6"/>
  <c r="E23" i="6"/>
  <c r="C23" i="6"/>
  <c r="F23" i="6" s="1"/>
  <c r="B23" i="6"/>
  <c r="A23" i="6"/>
  <c r="G22" i="6"/>
  <c r="E22" i="6"/>
  <c r="C22" i="6"/>
  <c r="F22" i="6" s="1"/>
  <c r="B22" i="6"/>
  <c r="A22" i="6"/>
  <c r="G21" i="6"/>
  <c r="F21" i="6"/>
  <c r="C21" i="6"/>
  <c r="E21" i="6" s="1"/>
  <c r="B21" i="6"/>
  <c r="A21" i="6"/>
  <c r="G20" i="6"/>
  <c r="F20" i="6"/>
  <c r="C20" i="6"/>
  <c r="E20" i="6" s="1"/>
  <c r="B20" i="6"/>
  <c r="A20" i="6"/>
  <c r="G19" i="6"/>
  <c r="E19" i="6"/>
  <c r="C19" i="6"/>
  <c r="F19" i="6" s="1"/>
  <c r="B19" i="6"/>
  <c r="A19" i="6"/>
  <c r="F18" i="6"/>
  <c r="E18" i="6"/>
  <c r="C18" i="6"/>
  <c r="G18" i="6" s="1"/>
  <c r="B18" i="6"/>
  <c r="A18" i="6"/>
  <c r="F17" i="6"/>
  <c r="E17" i="6"/>
  <c r="C17" i="6"/>
  <c r="G17" i="6" s="1"/>
  <c r="B17" i="6"/>
  <c r="A17" i="6"/>
  <c r="G16" i="6"/>
  <c r="F16" i="6"/>
  <c r="C16" i="6"/>
  <c r="E16" i="6" s="1"/>
  <c r="B16" i="6"/>
  <c r="A16" i="6"/>
  <c r="G15" i="6"/>
  <c r="E15" i="6"/>
  <c r="C15" i="6"/>
  <c r="F15" i="6" s="1"/>
  <c r="B15" i="6"/>
  <c r="A15" i="6"/>
  <c r="G14" i="6"/>
  <c r="F14" i="6"/>
  <c r="C14" i="6"/>
  <c r="E14" i="6" s="1"/>
  <c r="B14" i="6"/>
  <c r="A14" i="6"/>
  <c r="G13" i="6"/>
  <c r="F13" i="6"/>
  <c r="C13" i="6"/>
  <c r="E13" i="6" s="1"/>
  <c r="B13" i="6"/>
  <c r="A13" i="6"/>
  <c r="G12" i="6"/>
  <c r="F12" i="6"/>
  <c r="C12" i="6"/>
  <c r="E12" i="6" s="1"/>
  <c r="B12" i="6"/>
  <c r="A12" i="6"/>
  <c r="G11" i="6"/>
  <c r="E11" i="6"/>
  <c r="C11" i="6"/>
  <c r="F11" i="6" s="1"/>
  <c r="B11" i="6"/>
  <c r="A11" i="6"/>
  <c r="G10" i="6"/>
  <c r="E10" i="6"/>
  <c r="C10" i="6"/>
  <c r="F10" i="6" s="1"/>
  <c r="B10" i="6"/>
  <c r="A10" i="6"/>
  <c r="F9" i="6"/>
  <c r="E9" i="6"/>
  <c r="C9" i="6"/>
  <c r="B9" i="6"/>
  <c r="A9" i="6"/>
  <c r="A8" i="6"/>
  <c r="A127" i="1"/>
  <c r="A126" i="1"/>
  <c r="A125" i="1"/>
  <c r="A124" i="1"/>
  <c r="A123" i="1"/>
  <c r="A122" i="1"/>
  <c r="A121" i="1"/>
  <c r="A120" i="1"/>
  <c r="A119" i="1"/>
  <c r="A118" i="1"/>
  <c r="A117" i="1"/>
  <c r="A116" i="1"/>
  <c r="A115" i="1"/>
  <c r="A112" i="1"/>
  <c r="A111" i="1"/>
  <c r="A110" i="1"/>
  <c r="A109" i="1"/>
  <c r="A108" i="1"/>
  <c r="A107" i="1"/>
  <c r="A106" i="1"/>
  <c r="A105" i="1"/>
  <c r="A104" i="1"/>
  <c r="A103" i="1"/>
  <c r="A102" i="1"/>
  <c r="A101" i="1"/>
  <c r="A100" i="1"/>
  <c r="A97" i="1"/>
  <c r="A96" i="1"/>
  <c r="A95" i="1"/>
  <c r="A94" i="1"/>
  <c r="A93" i="1"/>
  <c r="A92" i="1"/>
  <c r="A91" i="1"/>
  <c r="A90" i="1"/>
  <c r="A89" i="1"/>
  <c r="A88" i="1"/>
  <c r="A87" i="1"/>
  <c r="A86" i="1"/>
  <c r="A85" i="1"/>
  <c r="A84" i="1"/>
  <c r="A83" i="1"/>
  <c r="A82" i="1"/>
  <c r="A79" i="1"/>
  <c r="A78" i="1"/>
  <c r="A77" i="1"/>
  <c r="A76" i="1"/>
  <c r="A75" i="1"/>
  <c r="A74" i="1"/>
  <c r="A73" i="1"/>
  <c r="A72" i="1"/>
  <c r="A71" i="1"/>
  <c r="A70" i="1"/>
  <c r="A69" i="1"/>
  <c r="A68" i="1"/>
  <c r="A65" i="1"/>
  <c r="A64" i="1"/>
  <c r="A63" i="1"/>
  <c r="A62" i="1"/>
  <c r="A61" i="1"/>
  <c r="A60" i="1"/>
  <c r="A59" i="1"/>
  <c r="A58" i="1"/>
  <c r="A57" i="1"/>
  <c r="A56" i="1"/>
  <c r="A55" i="1"/>
  <c r="A54" i="1"/>
  <c r="A53" i="1"/>
  <c r="A50" i="1"/>
  <c r="A49" i="1"/>
  <c r="A48" i="1"/>
  <c r="A47" i="1"/>
  <c r="A46" i="1"/>
  <c r="A45" i="1"/>
  <c r="A44" i="1"/>
  <c r="A43" i="1"/>
  <c r="A42" i="1"/>
  <c r="A41" i="1"/>
  <c r="A40" i="1"/>
  <c r="A39" i="1"/>
  <c r="A38" i="1"/>
  <c r="A37" i="1"/>
  <c r="A36" i="1"/>
  <c r="A35" i="1"/>
  <c r="A34" i="1"/>
  <c r="A33" i="1"/>
  <c r="A32" i="1"/>
  <c r="A29" i="1"/>
  <c r="A28" i="1"/>
  <c r="A27" i="1"/>
  <c r="A26" i="1"/>
  <c r="A25" i="1"/>
  <c r="A24" i="1"/>
  <c r="A23" i="1"/>
  <c r="A22" i="1"/>
  <c r="A21" i="1"/>
  <c r="A20" i="1"/>
  <c r="A19" i="1"/>
  <c r="A18" i="1"/>
  <c r="A17" i="1"/>
  <c r="A16" i="1"/>
  <c r="C142" i="6" l="1"/>
  <c r="C147" i="6"/>
  <c r="F153" i="6"/>
  <c r="G50" i="6"/>
  <c r="G143" i="6" s="1"/>
  <c r="C158" i="6"/>
  <c r="F158" i="6"/>
  <c r="G158" i="6"/>
  <c r="G156" i="6"/>
  <c r="C156" i="6"/>
  <c r="E115" i="6"/>
  <c r="G157" i="6"/>
  <c r="C157" i="6"/>
  <c r="F156" i="6"/>
  <c r="F157" i="6"/>
  <c r="C153" i="6"/>
  <c r="G153" i="6"/>
  <c r="E96" i="6"/>
  <c r="E94" i="6"/>
  <c r="E95" i="6"/>
  <c r="F96" i="6"/>
  <c r="C96" i="6"/>
  <c r="F95" i="6"/>
  <c r="G96" i="6"/>
  <c r="F94" i="6"/>
  <c r="G94" i="6"/>
  <c r="G95" i="6"/>
  <c r="C94" i="6"/>
  <c r="C95" i="6"/>
  <c r="F148" i="6"/>
  <c r="C146" i="6"/>
  <c r="C148" i="6"/>
  <c r="E148" i="6"/>
  <c r="G64" i="6"/>
  <c r="E146" i="6"/>
  <c r="E147" i="6"/>
  <c r="F146" i="6"/>
  <c r="F147" i="6"/>
  <c r="E143" i="6"/>
  <c r="F143" i="6"/>
  <c r="C141" i="6"/>
  <c r="C143" i="6"/>
  <c r="E141" i="6"/>
  <c r="E142" i="6"/>
  <c r="F141" i="6"/>
  <c r="F142" i="6"/>
  <c r="C133" i="6"/>
  <c r="E133" i="6"/>
  <c r="F133" i="6"/>
  <c r="E131" i="6"/>
  <c r="E132" i="6"/>
  <c r="F131" i="6"/>
  <c r="F132" i="6"/>
  <c r="G9" i="6"/>
  <c r="C131" i="6"/>
  <c r="C132" i="6"/>
  <c r="C138" i="6"/>
  <c r="E138" i="6"/>
  <c r="G138" i="6"/>
  <c r="C136" i="6"/>
  <c r="F44" i="6"/>
  <c r="E136" i="6"/>
  <c r="E137" i="6"/>
  <c r="G136" i="6"/>
  <c r="G137" i="6"/>
  <c r="C137" i="6"/>
  <c r="E100" i="6"/>
  <c r="F151" i="6"/>
  <c r="F152" i="6"/>
  <c r="G151" i="6"/>
  <c r="G152" i="6"/>
  <c r="C151" i="6"/>
  <c r="C152" i="6"/>
  <c r="C134" i="6" l="1"/>
  <c r="C170" i="6" s="1"/>
  <c r="D10" i="5" s="1"/>
  <c r="F134" i="6"/>
  <c r="F170" i="6" s="1"/>
  <c r="C149" i="6"/>
  <c r="C173" i="6" s="1"/>
  <c r="D13" i="5" s="1"/>
  <c r="G141" i="6"/>
  <c r="C144" i="6"/>
  <c r="C172" i="6" s="1"/>
  <c r="D12" i="5" s="1"/>
  <c r="F149" i="6"/>
  <c r="F173" i="6" s="1"/>
  <c r="G142" i="6"/>
  <c r="C97" i="6"/>
  <c r="C174" i="6" s="1"/>
  <c r="D14" i="5" s="1"/>
  <c r="E144" i="6"/>
  <c r="E172" i="6" s="1"/>
  <c r="F159" i="6"/>
  <c r="F176" i="6" s="1"/>
  <c r="C159" i="6"/>
  <c r="C176" i="6" s="1"/>
  <c r="D16" i="5" s="1"/>
  <c r="G159" i="6"/>
  <c r="G176" i="6" s="1"/>
  <c r="E158" i="6"/>
  <c r="E157" i="6"/>
  <c r="E156" i="6"/>
  <c r="G97" i="6"/>
  <c r="G174" i="6" s="1"/>
  <c r="E97" i="6"/>
  <c r="E174" i="6" s="1"/>
  <c r="F97" i="6"/>
  <c r="F174" i="6" s="1"/>
  <c r="E149" i="6"/>
  <c r="E173" i="6" s="1"/>
  <c r="G148" i="6"/>
  <c r="G146" i="6"/>
  <c r="G147" i="6"/>
  <c r="F144" i="6"/>
  <c r="F172" i="6" s="1"/>
  <c r="C165" i="6"/>
  <c r="E134" i="6"/>
  <c r="E170" i="6" s="1"/>
  <c r="G133" i="6"/>
  <c r="G132" i="6"/>
  <c r="G131" i="6"/>
  <c r="G139" i="6"/>
  <c r="G171" i="6" s="1"/>
  <c r="C163" i="6"/>
  <c r="C139" i="6"/>
  <c r="C171" i="6" s="1"/>
  <c r="D11" i="5" s="1"/>
  <c r="E139" i="6"/>
  <c r="E171" i="6" s="1"/>
  <c r="F138" i="6"/>
  <c r="F137" i="6"/>
  <c r="F164" i="6" s="1"/>
  <c r="F136" i="6"/>
  <c r="F163" i="6" s="1"/>
  <c r="C164" i="6"/>
  <c r="F154" i="6"/>
  <c r="F175" i="6" s="1"/>
  <c r="C154" i="6"/>
  <c r="C175" i="6" s="1"/>
  <c r="D15" i="5" s="1"/>
  <c r="E153" i="6"/>
  <c r="E152" i="6"/>
  <c r="E151" i="6"/>
  <c r="G154" i="6"/>
  <c r="G175" i="6" s="1"/>
  <c r="E164" i="6" l="1"/>
  <c r="G144" i="6"/>
  <c r="G172" i="6" s="1"/>
  <c r="K12" i="5" s="1"/>
  <c r="G163" i="6"/>
  <c r="S11" i="5"/>
  <c r="G14" i="5"/>
  <c r="T10" i="5"/>
  <c r="I13" i="5"/>
  <c r="T11" i="5"/>
  <c r="I14" i="5"/>
  <c r="U12" i="5"/>
  <c r="K15" i="5"/>
  <c r="U11" i="5"/>
  <c r="K14" i="5"/>
  <c r="S9" i="5"/>
  <c r="G12" i="5"/>
  <c r="T12" i="5"/>
  <c r="I15" i="5"/>
  <c r="T9" i="5"/>
  <c r="I12" i="5"/>
  <c r="S10" i="5"/>
  <c r="G13" i="5"/>
  <c r="S7" i="5"/>
  <c r="G10" i="5"/>
  <c r="T7" i="5"/>
  <c r="I10" i="5"/>
  <c r="T13" i="5"/>
  <c r="I16" i="5"/>
  <c r="U13" i="5"/>
  <c r="K16" i="5"/>
  <c r="U8" i="5"/>
  <c r="K11" i="5"/>
  <c r="S8" i="5"/>
  <c r="G11" i="5"/>
  <c r="E163" i="6"/>
  <c r="E159" i="6"/>
  <c r="E176" i="6" s="1"/>
  <c r="G149" i="6"/>
  <c r="G173" i="6" s="1"/>
  <c r="G164" i="6"/>
  <c r="G134" i="6"/>
  <c r="G170" i="6" s="1"/>
  <c r="G165" i="6"/>
  <c r="C166" i="6"/>
  <c r="C178" i="6" s="1"/>
  <c r="D18" i="5" s="1"/>
  <c r="F139" i="6"/>
  <c r="F171" i="6" s="1"/>
  <c r="F165" i="6"/>
  <c r="F166" i="6" s="1"/>
  <c r="F178" i="6" s="1"/>
  <c r="E165" i="6"/>
  <c r="E154" i="6"/>
  <c r="E175" i="6" s="1"/>
  <c r="U9" i="5" l="1"/>
  <c r="S12" i="5"/>
  <c r="G15" i="5"/>
  <c r="U10" i="5"/>
  <c r="K13" i="5"/>
  <c r="U7" i="5"/>
  <c r="K10" i="5"/>
  <c r="S13" i="5"/>
  <c r="G16" i="5"/>
  <c r="T15" i="5"/>
  <c r="I18" i="5"/>
  <c r="T8" i="5"/>
  <c r="I11" i="5"/>
  <c r="E166" i="6"/>
  <c r="E178" i="6" s="1"/>
  <c r="G166" i="6"/>
  <c r="G178" i="6" s="1"/>
  <c r="U15" i="5" l="1"/>
  <c r="K18" i="5"/>
  <c r="S15" i="5"/>
  <c r="G18" i="5"/>
</calcChain>
</file>

<file path=xl/sharedStrings.xml><?xml version="1.0" encoding="utf-8"?>
<sst xmlns="http://schemas.openxmlformats.org/spreadsheetml/2006/main" count="762" uniqueCount="455">
  <si>
    <t>Planificación</t>
  </si>
  <si>
    <t>Contratación administrativa</t>
  </si>
  <si>
    <t>Presupuesto</t>
  </si>
  <si>
    <t>Tecnologías de la información</t>
  </si>
  <si>
    <t>Recursos humanos</t>
  </si>
  <si>
    <t>NO</t>
  </si>
  <si>
    <t>PREGUNTA</t>
  </si>
  <si>
    <t>RESPUESTA</t>
  </si>
  <si>
    <t>PLANIFICACIÓN</t>
  </si>
  <si>
    <t>1.1</t>
  </si>
  <si>
    <t>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t>
  </si>
  <si>
    <t>1.2</t>
  </si>
  <si>
    <t>¿La institución ha oficializado una metodología para formular sus planes plurianuales y anuales?</t>
  </si>
  <si>
    <t>Documentación de la metodología debidamente oficializada; debe constar la aprobación por la autoridad institucional pertinente.</t>
  </si>
  <si>
    <t>1.3</t>
  </si>
  <si>
    <t>Documento(s) donde consten los mecanismos y se compruebe su aplicación.</t>
  </si>
  <si>
    <t>1.4</t>
  </si>
  <si>
    <t>Plan plurianual vigente (cubrir el período actual y otros consecutivos) y actualizado (contemplar las modificaciones pertinentes según la dinámica institucional). Para que se considere válido, debe ser un documento oficializado por la autoridad institucional pertinente.</t>
  </si>
  <si>
    <t>1.5</t>
  </si>
  <si>
    <t>Indicadores en el plan plurianual institucional.</t>
  </si>
  <si>
    <t>1.6</t>
  </si>
  <si>
    <t>Indicadores en el plan anual institucional.</t>
  </si>
  <si>
    <t>1.7</t>
  </si>
  <si>
    <t>¿La institución ha oficializado una metodología para la definición, medición y ajuste de los indicadores que incorpora en sus planes?</t>
  </si>
  <si>
    <t>Documento donde se establece la metodología, oficializada por la autoridad institucional pertinente.</t>
  </si>
  <si>
    <t>1.8</t>
  </si>
  <si>
    <t>¿En el plan anual se incorporan acciones que están vinculadas con el Plan Nacional de Desarrollo (PND)?</t>
  </si>
  <si>
    <t>Documentación de las acciones vinculadas con el PND.</t>
  </si>
  <si>
    <t>1.9</t>
  </si>
  <si>
    <t>Documentación de la estrategia de incorporación y fortalecimiento de la ética y de prevención del fraude y la corrupción.</t>
  </si>
  <si>
    <t>1.10</t>
  </si>
  <si>
    <t>¿La institución ha ejecutado y evaluado los resultados de la estrategia de fortalecimiento de la ética?</t>
  </si>
  <si>
    <t>Informe de seguimiento de la estrategia a que se refiere el punto 1.9.</t>
  </si>
  <si>
    <t>1.11</t>
  </si>
  <si>
    <t>¿En la evaluación anual de la gestión institucional se consideran el cumplimiento de metas y los resultados de los indicadores incorporados en el plan anual operativo?</t>
  </si>
  <si>
    <t>Reportes sobre seguimiento de  indicadores del plan institucional, incorporados en la evaluación de la gestión institucional.</t>
  </si>
  <si>
    <t>1.12</t>
  </si>
  <si>
    <t>¿La evaluación de la gestión institucional del año anterior fue conocida y aprobada por el jerarca institucional a más tardar el 31 de enero?</t>
  </si>
  <si>
    <t>Documento probatorio de que el jerarca conoció y aprobó la evaluación de la gestión institucional a más tardar en la fechas indicada. Normalmente, este documento se incorpora al inicio de la evaluación.</t>
  </si>
  <si>
    <t>1.13</t>
  </si>
  <si>
    <t>¿Se elabora y ejecuta un plan de mejora a partir de la evaluación anual de la gestión institucional?</t>
  </si>
  <si>
    <t>Plan de mejora elaborado a partir de la evaluación anual de la gestión, oficializado por la autoridad institucional competente.</t>
  </si>
  <si>
    <t>1.14</t>
  </si>
  <si>
    <t>Imagen de la sección respectiva de la página de Internet de la Institución</t>
  </si>
  <si>
    <t>1.15</t>
  </si>
  <si>
    <t>¿La información institucional está sistematizada de manera que integre los procesos de planificación, presupuesto y evaluación?</t>
  </si>
  <si>
    <t>Reportes emitidos que evidencien la integración de los procesos</t>
  </si>
  <si>
    <t>1.16</t>
  </si>
  <si>
    <t>Documentos que demuestren la vinculación entre el modelo de evaluación del desempeño y las metas y objetivos planteados en la planificación de la institución. Normalmente, esto puede visualizarse en los planes indicados, o en análisis separados preparados con ese fin durante la formulación de esos planes.</t>
  </si>
  <si>
    <t>2.1</t>
  </si>
  <si>
    <t>¿La institución ha promulgado o adoptado un código de ética u otro documento que reúna los compromisos éticos de la institución y sus funcionarios?</t>
  </si>
  <si>
    <t>Código de ética o similar debidamente oficializado mediante el acto de emisión o adopción por el jerarca institucional.</t>
  </si>
  <si>
    <t>2.2</t>
  </si>
  <si>
    <t>¿La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t>
  </si>
  <si>
    <t>Documentación de los mecanismos, los cuales deben haber sido oficializados por la autoridad institucional competente.</t>
  </si>
  <si>
    <t>2.3</t>
  </si>
  <si>
    <t>¿En los últimos cinco años, la entidad se ha sometido a una auditoría de la gestión ética institucional, ya sea por parte de la propia administración, de la auditoría interna o de un sujeto externo?</t>
  </si>
  <si>
    <t>Informe de la auditoría de la ética efectuada.</t>
  </si>
  <si>
    <t>2.4</t>
  </si>
  <si>
    <t xml:space="preserve">¿La institución tiene los cinco componentes del SEVRI debidamente establecidos y en operación? </t>
  </si>
  <si>
    <t>Documentación de los componentes.</t>
  </si>
  <si>
    <t>2.5</t>
  </si>
  <si>
    <t>¿La institución ejecutó, durante el año anterior o el actual, un ejercicio de valoración de los riesgos que concluyera con la documentación y comunicación de esos riesgos?</t>
  </si>
  <si>
    <t>Documentos resultantes de la valoración y de las medidas adoptadas.</t>
  </si>
  <si>
    <t>2.6</t>
  </si>
  <si>
    <t>¿Con base en la valoración de riesgos, la entidad analizó los controles en operación para eliminar los que han perdido vigencia e implantar los que sean necesarios frente a la dinámica institucional?</t>
  </si>
  <si>
    <t>Documentación de resultados de la revisión y de las acciones emprendidas.</t>
  </si>
  <si>
    <t>2.7</t>
  </si>
  <si>
    <t>¿La institución ha promulgado normativa interna respecto de la rendición de cauciones por parte de los funcionarios que la deban hacer?</t>
  </si>
  <si>
    <t>Normativa interna sobre cauciones.</t>
  </si>
  <si>
    <t>2.8</t>
  </si>
  <si>
    <t>Normativa sobre traslado de recursos.</t>
  </si>
  <si>
    <t>2.9</t>
  </si>
  <si>
    <t>Documentación que comprueba la comunicación a la máxima autoridad.</t>
  </si>
  <si>
    <t>2.10</t>
  </si>
  <si>
    <t>Informe de resultados de la autoevaluación.</t>
  </si>
  <si>
    <t>2.11</t>
  </si>
  <si>
    <t>Plan de mejoras elaborado a partir de los resultados de la autoevaluación de sistema de control interno, e informe sobre el avance de su ejecución.</t>
  </si>
  <si>
    <t>2.12</t>
  </si>
  <si>
    <t>¿La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t>
  </si>
  <si>
    <t>Manual de puestos o similar, actualizado y oficializado.</t>
  </si>
  <si>
    <t>2.13</t>
  </si>
  <si>
    <t>¿La entidad ha efectuado en los últimos cinco años una revisión y adecuación de sus procesos para fortalecer su ejecución, eliminar los que han perdido vigencia e implantar los que sean necesarios frente a la dinámica institucional?</t>
  </si>
  <si>
    <t>Documentación de resultados de la revisión de los procesos institucionales y de las acciones emprendidas.</t>
  </si>
  <si>
    <t>2.14</t>
  </si>
  <si>
    <t>¿Cuenta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t>
  </si>
  <si>
    <t>Reporte o listado de los datos registrados, que contemple los alcances de la pregunta.</t>
  </si>
  <si>
    <t>2.15</t>
  </si>
  <si>
    <t>¿La institución publica en su página de Internet o por otros medios, para conocimiento general, los acuerdos o resoluciuones del jerarca, según corresponda, a más tardar en el mes posterior a su firmeza?</t>
  </si>
  <si>
    <t>Imagen respectiva de la página de Internet institucional.</t>
  </si>
  <si>
    <t>2.16</t>
  </si>
  <si>
    <t>¿La institución publica en su página de Internet o por otros medios, para conocimiento general, los informes de la auditoría interna, a más tardar en el mes posterior a su conocimiento por el destinatario?</t>
  </si>
  <si>
    <t>Se realiza, se revisa por un tercero independiente y se remite a la Dirección General de Administración de Bienes y Contratación Administrativa, el inventario anual de los bienes propiedad de la institución?</t>
  </si>
  <si>
    <t>Oficio interno que demuestre por parte del tercero independiente que ha revisado y que ha completado en toda su extensión el inventario anual de los bienes propiedad de la institución, así como el oficio de remisión de la información a la DGAB.</t>
  </si>
  <si>
    <t>CONTRATACIÓN ADMINISTRATIVA</t>
  </si>
  <si>
    <t>3.1</t>
  </si>
  <si>
    <t>¿Se ha establecido formalmente una proveeduría u otra unidad que asuma el proceso de contratación administrativa?</t>
  </si>
  <si>
    <t>Reglamento orgánico o similar, con indicación de la existencia de la proveeduría o similar y de las funciones que realiza.</t>
  </si>
  <si>
    <t>3.2</t>
  </si>
  <si>
    <t>Normativa interna sobre contratación administrativa que contemple las etapas señaladas en la pregunta.</t>
  </si>
  <si>
    <t>3.3</t>
  </si>
  <si>
    <t>¿Están formalmente definidos los roles, las responsabilidades y la coordinación de los funcionarios asignados a las diferentes actividades relacionadas con el proceso de contratación administrativa?</t>
  </si>
  <si>
    <t>Normativa interna que regule lo indicado por la pregunta.</t>
  </si>
  <si>
    <t>3.4</t>
  </si>
  <si>
    <t>¿Están formalmente definidos los plazos máximos que deben durar las diferentes actividades relacionadas con el proceso de contratación administrativa?</t>
  </si>
  <si>
    <t>Documentación oficializada de la definición de plazos.</t>
  </si>
  <si>
    <t>3.5</t>
  </si>
  <si>
    <t>¿Se prepara un plan o programa anual de adquisiciones que contenga la información mínima requerida?</t>
  </si>
  <si>
    <t>Plan o programa de adquisiciones.</t>
  </si>
  <si>
    <t>3.6</t>
  </si>
  <si>
    <t>¿La institución publica su plan de adquisiciones en su página de Internet o por otros medios, para conocimiento público?</t>
  </si>
  <si>
    <t>3.7</t>
  </si>
  <si>
    <t>Metodologías de evaluación de ofertas, con indicación de lo requerido.</t>
  </si>
  <si>
    <t>3.8</t>
  </si>
  <si>
    <t>¿La normativa interna en materia de contratación administrativa incluye regulaciones específicas sobre reajuste de precios?</t>
  </si>
  <si>
    <t>Normativa interna con indicación de lo requerido.</t>
  </si>
  <si>
    <t>3.9</t>
  </si>
  <si>
    <t xml:space="preserve">¿La institución utiliza medios electrónicos (e-compras) que generen información que la ciudadanía pueda accesar, en relación con el avance de la ejecución del plan o programa de adquisiciones? </t>
  </si>
  <si>
    <t>Documentación que demuestre el uso de e-compras y la accesibilidad de la información.</t>
  </si>
  <si>
    <t>3.10</t>
  </si>
  <si>
    <t>¿La institución realiza, al final del período correspondiente, una evaluación de la ejecución del plan o programa de adquisiciones, su eficacia y su alineamiento con el plan estratégico?</t>
  </si>
  <si>
    <t>Evaluación de la ejecución del plan o programa de adquisiciones, que contemple los asuntos indicados en la pregunta. Debe constar que se trata de la evaluación final, mediante la oficialización respectiva.</t>
  </si>
  <si>
    <t>3.11</t>
  </si>
  <si>
    <t>¿Se prepara un plan de mejoras para el proceso de adquisiciones con base en los resultados de la evaluación de la ejecución del plan o programa de adquisiciones?</t>
  </si>
  <si>
    <t>Plan de mejoras derivado de la evaluación del la ejecución del plan o programa de adquisiciones.</t>
  </si>
  <si>
    <t>3.12</t>
  </si>
  <si>
    <t>¿La institución publica en su página de Internet o por otros medios, la evaluación de la ejecución de su plan o programa de adquisiciones?</t>
  </si>
  <si>
    <t>3.13</t>
  </si>
  <si>
    <t>Procedimiento oficializado por la autoridad competente que contemple lo señalado por la pregunta.</t>
  </si>
  <si>
    <t>PRESUPUESTO</t>
  </si>
  <si>
    <t>4.1</t>
  </si>
  <si>
    <t>¿Existe vinculación entre el plan anual operativo y el presupuesto institucional en todas las fases del proceso plan-presupuesto?</t>
  </si>
  <si>
    <t>Verificación por la CGR en el SIPP. No se requiere documentación en el expediente preparado por la institución.</t>
  </si>
  <si>
    <t>4.2</t>
  </si>
  <si>
    <t>¿Existe un manual de procedimientos que regule cada fase del proceso presupuestario, los plazos y los roles de los participantes?</t>
  </si>
  <si>
    <t>Manual de procedimientos que regule lo indicado en la pregunta, debidamente oficializado por la autoridad institucional competente.</t>
  </si>
  <si>
    <t>4.3</t>
  </si>
  <si>
    <t>Imagen respectiva de la página de Internet de la institución.</t>
  </si>
  <si>
    <t>4.4</t>
  </si>
  <si>
    <t>Informe de evaluación presupuestaria, con indicación de lo requerido por la pregunta.</t>
  </si>
  <si>
    <t>4.5</t>
  </si>
  <si>
    <t>Evaluación presupuestaria, con indicación de lo requerido.</t>
  </si>
  <si>
    <t>4.6</t>
  </si>
  <si>
    <t>¿Se discuten y valoran periódicamente con el jerarca los resultados de los informes de ejecución presupuestaria?</t>
  </si>
  <si>
    <t>Acuerdo, acta, resolución o minuta con indicación de la fecha de emisión del informe más reciente y de la fecha en que se discutió con el jerarca.</t>
  </si>
  <si>
    <t>4.7</t>
  </si>
  <si>
    <t>¿Se revisa por un tercero independiente la liquidación presupuestaria?</t>
  </si>
  <si>
    <t>Informe de revisión de la liquidación presupuestaria por un tercero independiente interno o externo, según corresponda.</t>
  </si>
  <si>
    <t>4.8</t>
  </si>
  <si>
    <t>¿Se publica en la página de Internet el informe de evaluación presupuestaria del año anterior, que comprenda la ejecución presupuestaria y el grado de cumplimiento de metas y objetivos, a más tardar durante el primer trimestre del año en ejecución?</t>
  </si>
  <si>
    <t>4.9</t>
  </si>
  <si>
    <t xml:space="preserve">¿Existen mecanismos o disposiciones internas para regular el proceso de visado de gastos? </t>
  </si>
  <si>
    <t>Regulaciones internas sobre visado emitidas por la autoridad competente.</t>
  </si>
  <si>
    <t>4.10</t>
  </si>
  <si>
    <t xml:space="preserve">¿Existe un funcionario responsable del visado de gastos, según lo establece el artículo 11 del Reglamento sobre Visado de Gastos?  </t>
  </si>
  <si>
    <t>Comunicación oficial sobre designación del responsable.</t>
  </si>
  <si>
    <t>4.11</t>
  </si>
  <si>
    <t>¿Se formulan distintos escenarios presupuestarios para elaborar el anteproyecto del presupuesto inicial que se somete al Ministerio de Hacienda?</t>
  </si>
  <si>
    <t>Documentación formal de los escenarios definidos y analizados.</t>
  </si>
  <si>
    <t>4.12</t>
  </si>
  <si>
    <t>¿En la elaboración del anteproyecto de presupuesto se consideran las variables de  la programación macroeconómica y los límites presupuestarios para las propuestas de los diferentes rubros de gastos?</t>
  </si>
  <si>
    <t>Documentación formal del análisis de las variables utilizadas, así como la descripción de las fórmulas y su interpretación.</t>
  </si>
  <si>
    <t>TECNOLOGÍAS DE LAS INFORMACIÓN</t>
  </si>
  <si>
    <t>5.1</t>
  </si>
  <si>
    <t>¿La institución ha establecido una estructura formal del departamento de TI, que contemple el establecimiento de los roles y las responsabilidades de sus funcionarios?</t>
  </si>
  <si>
    <t>Normativa interna sobre la estructura del departamento de TI, debidamente oficializada por la autoridad institucional competente.</t>
  </si>
  <si>
    <t>5.2</t>
  </si>
  <si>
    <t>Documento sobre designación formal de funcionarios.</t>
  </si>
  <si>
    <t>5.3</t>
  </si>
  <si>
    <t>Plan estratégido de TI con indicación de lo requerido, debidamente oficializado y actualizado.</t>
  </si>
  <si>
    <t>5.4</t>
  </si>
  <si>
    <t>Modelo de arquitectura, con indicación lo requerido y de la fecha en que fue conocido por el nivel gerencial.</t>
  </si>
  <si>
    <t>5.5</t>
  </si>
  <si>
    <t>¿La institución cuenta con un modelo de plataforma tecnológica que defina los estándares, regulaciones y políticas para la adquisición, operación y administración de la capacidad tanto de hardware como de software de plataforma?</t>
  </si>
  <si>
    <t>Modelo de plataforma tecnológica, con indicación de lo requerido.</t>
  </si>
  <si>
    <t>5.6</t>
  </si>
  <si>
    <t>¿La institución cuenta con un modelo de aplicaciones (software) que defina los estándares para su desarrollo y/o adquisición?</t>
  </si>
  <si>
    <t>Modelo de aplicaciones según lo indicado por la pregunta.</t>
  </si>
  <si>
    <t>5.7</t>
  </si>
  <si>
    <t>¿La institución cuenta con un modelo de entrega de servicio de TI que defina los acuerdos de nivel de servicio con los usuarios?</t>
  </si>
  <si>
    <t>Modelo de entrega de servicio de TI, oficializado por la autoridad institucional competente.</t>
  </si>
  <si>
    <t>5.8</t>
  </si>
  <si>
    <t>¿Se ha oficializado en la institución un marco de gestión para la calidad de la información?</t>
  </si>
  <si>
    <t>Documentación del marco de gestión de la calidad, oficializado por la autoridad institucional competente.</t>
  </si>
  <si>
    <t>5.9</t>
  </si>
  <si>
    <t>Directrices o políticas relativas a los temas contemplados en la pregunta, oficializadas por la autoridad institucional competente.</t>
  </si>
  <si>
    <t>5.10</t>
  </si>
  <si>
    <t>Documentación con indicación de lo requerido, debidamente oficializado por la autoridad institucional competente.</t>
  </si>
  <si>
    <t>5.11</t>
  </si>
  <si>
    <t>¿La institución ha definido, oficializado y comunicado políticas y procedimientos de seguridad lógica?</t>
  </si>
  <si>
    <t>Políticas y procedimientos oficializados por la autoridad institucional competente.</t>
  </si>
  <si>
    <t>5.12</t>
  </si>
  <si>
    <t>¿Se han definido e implementado procedimientos para otorgar, limitar y revocar el acceso físico al centro de cómputo y a otras instalaciones que mantienen equipos e información sensibles?</t>
  </si>
  <si>
    <t>Procedimientos oficializados y bitácora de accesos.</t>
  </si>
  <si>
    <t>5.13</t>
  </si>
  <si>
    <t>¿Se aplican medidas de prevención, detección y corrección para proteger los sistemas contra software malicioso (virus, gusanos, spyware, correo basura, software fraudulento, etc.)?</t>
  </si>
  <si>
    <t>Documentación de las medidas aplicadas.</t>
  </si>
  <si>
    <t>5.14</t>
  </si>
  <si>
    <t>¿Se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t>
  </si>
  <si>
    <t>Políticas oficializadas y documentación de su aplicación.</t>
  </si>
  <si>
    <t>5.15</t>
  </si>
  <si>
    <t>¿Existe un plan formal que asegure la continuidad de los servicios de tecnologías de información en la organización?</t>
  </si>
  <si>
    <t>Documento en el que se formaliza el plan de continuidad de servicios.</t>
  </si>
  <si>
    <t>5.16</t>
  </si>
  <si>
    <t>¿Las políticas de TI se comunican a todos los usuarios internos y externos relevantes?</t>
  </si>
  <si>
    <t>Documentación de las comunicaciones efectuadas.</t>
  </si>
  <si>
    <t>SERVICIO AL USUARIO</t>
  </si>
  <si>
    <t>6.1</t>
  </si>
  <si>
    <t>Documentación de las regulaciones correspondientes.</t>
  </si>
  <si>
    <t>6.2</t>
  </si>
  <si>
    <t>¿La página de Internet de la institución contiene formularios y vínculos para realizar algún trámite en línea o para iniciarlo en el sitio y facilitar su posterior conclusión en las oficinas de la entidad?</t>
  </si>
  <si>
    <t>6.3</t>
  </si>
  <si>
    <t>¿La institución ha implementado mecanismos que le posibiliten la aceptación de documentos digitales mediante el uso de firma digital para la gestión de trámites de los usuarios?</t>
  </si>
  <si>
    <t>Normativa interna para el uso de firma digital y su aplicación en gestiones de los usuarios.</t>
  </si>
  <si>
    <t>6.4</t>
  </si>
  <si>
    <t>¿Se cumplen los plazos máximos establecidos para el trámite de los asuntos o la prestación de servicios, al menos en el 95% de los casos?</t>
  </si>
  <si>
    <t>Documento donde se establecen los plazos y estadísticas sobre cumplimiento de esos plasos.</t>
  </si>
  <si>
    <t>6.5</t>
  </si>
  <si>
    <t>Documentación sobre la instalación de buzones o similares, y reporte de atención de comentarios y sugerencias.</t>
  </si>
  <si>
    <t>6.6</t>
  </si>
  <si>
    <t>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t>
  </si>
  <si>
    <t>6.7</t>
  </si>
  <si>
    <t>Informe del estudio de satisfacción de los usuarios más recientemente elaborado y oficializado por la autoridad institucional pertinente.</t>
  </si>
  <si>
    <t>6.8</t>
  </si>
  <si>
    <t>¿Se desarrollan planes de mejora con base en los resultados de las evaluaciones de satisfacción de los usuarios?</t>
  </si>
  <si>
    <t>Plan de mejora oficializado por la autoridad institucional pertinente, elaborado a partir de la evaluación de satisfacción de los usuarios más reciente.</t>
  </si>
  <si>
    <t>6.9</t>
  </si>
  <si>
    <t>Política oficializada por la autoridad institucional pertinente, y documentación probatoria de la divulgación efectuada.</t>
  </si>
  <si>
    <t>6.10</t>
  </si>
  <si>
    <t>Criterios de admisibilidad de denuncias oficializados por la autoridad institucional pertinente, y documentación probatoria de la divulgación efectuada.</t>
  </si>
  <si>
    <t>6.11</t>
  </si>
  <si>
    <t>Regulaciones sobre tratamiento de denuncias debidamente oficializadas por la autoridad institucional pertinente, que contemplen lo señalado por la pregunta.</t>
  </si>
  <si>
    <t>6.12</t>
  </si>
  <si>
    <t>6.13</t>
  </si>
  <si>
    <t>RECURSOS HUMANOS</t>
  </si>
  <si>
    <t>7.1</t>
  </si>
  <si>
    <t>¿Existe en la entidad un programa de inducción para los nuevos empleados?</t>
  </si>
  <si>
    <t>Documentación del programa, incluyendo el manual respectivo cuando se cuente con él.</t>
  </si>
  <si>
    <t>7.2</t>
  </si>
  <si>
    <t>¿Se formula y ejecuta un programa anual de capacitación y desarrollo del personal?</t>
  </si>
  <si>
    <t>Plan de capacitación oficializado e informe de avance de su ejecución.</t>
  </si>
  <si>
    <t>7.3</t>
  </si>
  <si>
    <t>¿Se tienen claramente definidos los procedimientos para la medición del desempeño de los funcionarios?</t>
  </si>
  <si>
    <t>Procedimientos para la medición del desempeño de los funcionarios, debidamente oficializados por la autoridad institucional pertinente.</t>
  </si>
  <si>
    <t>7.4</t>
  </si>
  <si>
    <t>¿Se evaluó, en el periodo al que se refiere el IGI, el desempeño de por lo menos al 95% de los funcionarios?</t>
  </si>
  <si>
    <t>Estadística sobre evaluación del desempeño de los funcionarios correspondiente al año refefido en el IGI.</t>
  </si>
  <si>
    <t>7.5</t>
  </si>
  <si>
    <t>¿La institución cuenta con medidas para fortalecer el desempeño de los funcionarios, con base en los resultados de la evaluación respectiva?</t>
  </si>
  <si>
    <t>Documentación de las medidas vigentes en la institución para fortalecer el desempeño de los funcionarios.</t>
  </si>
  <si>
    <t>7.6</t>
  </si>
  <si>
    <t>¿El 100% de los empleados determinados por la unidad de recursos humanos presentó la declaración jurada de bienes en el plazo establecido por la ley?</t>
  </si>
  <si>
    <t>Estadística sobre cantidad de funcionarios obligados a presentar la declaración jurada de bienes y cantidad de quienes cumplieron con ese deber.</t>
  </si>
  <si>
    <t>7.7</t>
  </si>
  <si>
    <t>¿La entidad aplica algún instrumento para medir el clima organizacional al menos una vez al año?</t>
  </si>
  <si>
    <t>Instrumento utilizado por la institución para medir el clima organizacional, con indicación de la periodicidad de su aplicación.</t>
  </si>
  <si>
    <t>7.8</t>
  </si>
  <si>
    <t>¿Se definen y ejecutan planes de mejora con base en los resultados de las mediciones del clima organizacional?</t>
  </si>
  <si>
    <t>Plan de mejora elaborado con base en la última medición del clima organizacional realizada.</t>
  </si>
  <si>
    <t>7.9</t>
  </si>
  <si>
    <t>7.10</t>
  </si>
  <si>
    <t>¿La institución publica en su página de Internet o por otros medios, para conocimiento del público en general, los atestados académicos y de experiencia de los puestos gerenciales y políticos?</t>
  </si>
  <si>
    <t>7.11</t>
  </si>
  <si>
    <t>¿Los informes de fin de gestión de los funcionarios que han dejado la entidad durante el año, fueron elaborados observando la normativa aplicable y se publicaron en la página de Internet de la institución a más tardar durante la semana posterior a la conclusión del servicio?</t>
  </si>
  <si>
    <t>7.12</t>
  </si>
  <si>
    <t>Documentación de los mecanismos utilizados para los propósitos de la pregunta.</t>
  </si>
  <si>
    <t>7.13</t>
  </si>
  <si>
    <t>Plan oficial de sucesión.</t>
  </si>
  <si>
    <t>N°</t>
  </si>
  <si>
    <t>Pregunta</t>
  </si>
  <si>
    <t>Efic</t>
  </si>
  <si>
    <t>Transp</t>
  </si>
  <si>
    <t>Anti-C</t>
  </si>
  <si>
    <t>X</t>
  </si>
  <si>
    <t>Respuestas SI</t>
  </si>
  <si>
    <t>Respuestas NO</t>
  </si>
  <si>
    <t>Respuestas NA</t>
  </si>
  <si>
    <t>Nota TECNOLOGÍAS DE LA INFORMACIÓN</t>
  </si>
  <si>
    <t>Respuestas SI - Acumulado</t>
  </si>
  <si>
    <t>Respuestas NO - Acumulado</t>
  </si>
  <si>
    <t>Respuestas NA - Acumulado</t>
  </si>
  <si>
    <t>CONTROL INTERNO</t>
  </si>
  <si>
    <t>Resultados sobre fortalecimiento de atributos</t>
  </si>
  <si>
    <t>(para análisis)</t>
  </si>
  <si>
    <t>Eficiencia</t>
  </si>
  <si>
    <t>Transparencia</t>
  </si>
  <si>
    <t>Ética y 
Anti-corrupción</t>
  </si>
  <si>
    <t>Puntaje global del IGI</t>
  </si>
  <si>
    <t xml:space="preserve">Fecha: </t>
  </si>
  <si>
    <t>Control interno</t>
  </si>
  <si>
    <t>Servicio al usuario individual e institucional</t>
  </si>
  <si>
    <t>2.17</t>
  </si>
  <si>
    <t>Índice de Gestión Institucional del Sector Público 2017 - Ministerios</t>
  </si>
  <si>
    <t>¿La institución publica en el Portal de Datos Abiertos del Ministerio de la Presidencia, los informes, hallazgos y recomendaciones de la auditoría interna, conforme con las regulaciones vigentes?</t>
  </si>
  <si>
    <t xml:space="preserve"> ¿La institución publica en el Portal de Datos Abiertos del Ministerio de la Presidencia, las respuestas de la administración a los informes de la auditoría interna?</t>
  </si>
  <si>
    <t>2.18</t>
  </si>
  <si>
    <t>2.19</t>
  </si>
  <si>
    <t>HOJA DE CÁLCULO DE PUNTAJES GENERALES Y POR CRITERIOS DE EVALUACIÓN</t>
  </si>
  <si>
    <t>Puntaje PLANIFICACIÓN</t>
  </si>
  <si>
    <t>Puntaje CONTROL INTERNO INSTITUCIONAL</t>
  </si>
  <si>
    <t>Puntaje CONTRATACIÓN ADMINISTRATIVA</t>
  </si>
  <si>
    <t>Puntaje PRESUPUESTO</t>
  </si>
  <si>
    <t>Puntaje SERVICIO AL USUARIO</t>
  </si>
  <si>
    <t>Puntaje RECURSOS HUMANOS</t>
  </si>
  <si>
    <t>PUNTAJE FINAL</t>
  </si>
  <si>
    <t>Ética y prevención de la corrupción</t>
  </si>
  <si>
    <t>CRITERIO</t>
  </si>
  <si>
    <t xml:space="preserve">Preparado por: </t>
  </si>
  <si>
    <t xml:space="preserve">Fecha:  </t>
  </si>
  <si>
    <t>F I N       D E L       C U E S T I O N A R I O</t>
  </si>
  <si>
    <t>Imagen respectiva del Portal de Datos Abiertos del Ministerio de la Presidencia.</t>
  </si>
  <si>
    <t xml:space="preserve">Revisado por: </t>
  </si>
  <si>
    <t>DOCUMENTACION DE RESPALDO RESPUESTA "SÍ"</t>
  </si>
  <si>
    <t>JUSTIFICACIÓN DE "NO APLICA"</t>
  </si>
  <si>
    <t>(DIGITE AQUÍ EL NOMBRE DE LA ENTIDAD)</t>
  </si>
  <si>
    <t>SI</t>
  </si>
  <si>
    <t>NO APLICA</t>
  </si>
  <si>
    <t>Índice de Gestión Institucional del Sector Público 2018 - Cuestionario Ministerios</t>
  </si>
  <si>
    <r>
      <t xml:space="preserve">IGI
</t>
    </r>
    <r>
      <rPr>
        <b/>
        <sz val="10"/>
        <color rgb="FF000000"/>
        <rFont val="Arial Narrow"/>
        <family val="2"/>
      </rPr>
      <t>(para reportar a CGR en constancia)</t>
    </r>
  </si>
  <si>
    <r>
      <t xml:space="preserve">Con respecto a la declaración institucional de misión, visión y valores:
a. ¿Han sido promulgadas formalmente por el jerarca?
b. ¿La institución cuenta con un programa establecido y en funcionamiento para divulgar y promover entre los funcionarios dicha declaración?
</t>
    </r>
    <r>
      <rPr>
        <sz val="12"/>
        <color rgb="FFFF0000"/>
        <rFont val="Arial Narrow"/>
        <family val="2"/>
      </rPr>
      <t>(LA RESPUESTA AFIRMATIVA REQUIERE QUE SE CUMPLAN AMBOS PUNTOS.)</t>
    </r>
  </si>
  <si>
    <r>
      <t xml:space="preserve">¿La institución aplica mecanismos para considerar opiniones de los ciudadanos y los funcionarios durante la formulación de los siguientes instrumentos de gestión?:
a. El plan anual institucional
b. El presupuesto institucional
</t>
    </r>
    <r>
      <rPr>
        <sz val="12"/>
        <color rgb="FFFF0000"/>
        <rFont val="Arial Narrow"/>
        <family val="2"/>
      </rPr>
      <t>(LA RESPUESTA AFIRMATIVA REQUIERE QUE SE CUMPLAN AMBOS PUNTOS.)</t>
    </r>
  </si>
  <si>
    <r>
      <t xml:space="preserve">¿La institución cuenta con un plan </t>
    </r>
    <r>
      <rPr>
        <u/>
        <sz val="12"/>
        <color rgb="FF000000"/>
        <rFont val="Arial Narrow"/>
        <family val="2"/>
      </rPr>
      <t>plurianual</t>
    </r>
    <r>
      <rPr>
        <sz val="12"/>
        <color rgb="FF000000"/>
        <rFont val="Arial Narrow"/>
        <family val="2"/>
      </rPr>
      <t xml:space="preserve"> vigente y actualizado?</t>
    </r>
  </si>
  <si>
    <r>
      <t xml:space="preserve">¿El plan </t>
    </r>
    <r>
      <rPr>
        <u/>
        <sz val="12"/>
        <color rgb="FF000000"/>
        <rFont val="Arial Narrow"/>
        <family val="2"/>
      </rPr>
      <t>plurianual</t>
    </r>
    <r>
      <rPr>
        <sz val="12"/>
        <color rgb="FF000000"/>
        <rFont val="Arial Narrow"/>
        <family val="2"/>
      </rPr>
      <t xml:space="preserve"> institucional considera los siguientes tipos de indicadores de desempeño?:
a. De gestión (eficiencia, eficacia, economía)
b. De resultados (efecto, impacto)
</t>
    </r>
    <r>
      <rPr>
        <sz val="12"/>
        <color rgb="FFFF0000"/>
        <rFont val="Arial Narrow"/>
        <family val="2"/>
      </rPr>
      <t>(LA RESPUESTA AFIRMATIVA REQUIERE QUE SE CUMPLAN AMBOS PUNTOS.)</t>
    </r>
  </si>
  <si>
    <r>
      <t xml:space="preserve">¿El plan </t>
    </r>
    <r>
      <rPr>
        <u/>
        <sz val="12"/>
        <color rgb="FF000000"/>
        <rFont val="Arial Narrow"/>
        <family val="2"/>
      </rPr>
      <t>anual</t>
    </r>
    <r>
      <rPr>
        <sz val="12"/>
        <color rgb="FF000000"/>
        <rFont val="Arial Narrow"/>
        <family val="2"/>
      </rPr>
      <t xml:space="preserve"> institucional considera los siguientes tipos de indicadores de desempeño?
a. De gestión (eficiencia, eficacia, economía)
b. Vinculación con el plan plurianual
</t>
    </r>
    <r>
      <rPr>
        <sz val="12"/>
        <color rgb="FFFF0000"/>
        <rFont val="Arial Narrow"/>
        <family val="2"/>
      </rPr>
      <t>(LA RESPUESTA AFIRMATIVA REQUIERE QUE SE CUMPLAN AMBOS PUNTOS.)</t>
    </r>
  </si>
  <si>
    <r>
      <t xml:space="preserve">¿Se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t>
    </r>
    <r>
      <rPr>
        <sz val="12"/>
        <color rgb="FFFF0000"/>
        <rFont val="Arial Narrow"/>
        <family val="2"/>
      </rPr>
      <t>(LA RESPUESTA AFIRMATIVA REQUIERE QUE SE CUMPLAN LOS TRES PUNTOS.)</t>
    </r>
  </si>
  <si>
    <r>
      <t xml:space="preserve">¿Se publican en la página de Internet de la institución o por otros medios:
a. Los planes anual y plurianual de la institución?
b. Los resultados de la evaluación institucional?
</t>
    </r>
    <r>
      <rPr>
        <sz val="12"/>
        <color rgb="FFFF0000"/>
        <rFont val="Arial Narrow"/>
        <family val="2"/>
      </rPr>
      <t>(LA RESPUESTA AFIRMATIVA REQUIERE QUE SE CUMPLAN AMBOS PUNTOS.)</t>
    </r>
  </si>
  <si>
    <t>¿Existe vinculación entre el modelo de evaluación del desempeño de los funcionarios y las metas y objetivos planteados en la planificación de la institución?</t>
  </si>
  <si>
    <r>
      <t xml:space="preserve">¿La entidad ha emitido y divulgado normativa institucional sobre el traslado de recursos a sujetos privados o a fideicomisos, según corresponda? </t>
    </r>
    <r>
      <rPr>
        <sz val="12"/>
        <color rgb="FFFF0000"/>
        <rFont val="Arial Narrow"/>
        <family val="2"/>
      </rPr>
      <t>(Sólo puede contestar "NO APLICA" si la institución no realiza traslados de recursos según lo indicado.)</t>
    </r>
  </si>
  <si>
    <r>
      <t xml:space="preserve">¿La máxima autoridad revisa o es informada por un agente interno, por lo menos una vez al año, de si se cumple oportunamente con las disposiciones giradas a la entidad en los informes de fiscalización emitidos por la Contraloría General de la República? </t>
    </r>
    <r>
      <rPr>
        <sz val="12"/>
        <color rgb="FFFF0000"/>
        <rFont val="Arial Narrow"/>
        <family val="2"/>
      </rPr>
      <t>(Sólo puede contestar "NO APLICA" si la institución no ha sido objeto de fiscalizaciones formales de la Contraloría General de la República en los últimos 5 años.)</t>
    </r>
  </si>
  <si>
    <t>¿La institución realizó una autoevaluación del sistema de control interno durante el año a que se refiere el IGI?</t>
  </si>
  <si>
    <r>
      <t xml:space="preserve">¿Se formuló e implementó un plan de mejoras con base en los resultados de la autoevaluación del sistema de control interno ejecutada?
</t>
    </r>
    <r>
      <rPr>
        <sz val="12"/>
        <color rgb="FFFF0000"/>
        <rFont val="Arial Narrow"/>
        <family val="2"/>
      </rPr>
      <t>(LA RESPUESTA AFIRMATIVA REQUIERE EL PLAN HAYA SIDO FORMULADO E IMPLEMENTADO.)</t>
    </r>
  </si>
  <si>
    <r>
      <t xml:space="preserve">¿Se cuenta con normativa interna para regular los diferentes alcances de la contratación administrativa en la entidad, con respecto a las siguientes etapas?:
a. Planificación
b. Procedimientos
c. Aprobación interna de contratos
d. Seguimiento de la ejecución de contratos
</t>
    </r>
    <r>
      <rPr>
        <sz val="12"/>
        <color rgb="FFFF0000"/>
        <rFont val="Arial Narrow"/>
        <family val="2"/>
      </rPr>
      <t>(LA RESPUESTA AFIRMATIVA REQUIERE QUE SE LA NORMATIVA CONTEMPLE LAS CUATRO ETAPAS.)</t>
    </r>
  </si>
  <si>
    <r>
      <t xml:space="preserve">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t>
    </r>
    <r>
      <rPr>
        <sz val="12"/>
        <color rgb="FFFF0000"/>
        <rFont val="Arial Narrow"/>
        <family val="2"/>
      </rPr>
      <t>(LA RESPUESTA AFIRMATIVA REQUIERE QUE SE CUMPLAN LOS TRES PUNTOS.)</t>
    </r>
  </si>
  <si>
    <r>
      <t xml:space="preserve">¿La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t>
    </r>
    <r>
      <rPr>
        <sz val="12"/>
        <color rgb="FFFF0000"/>
        <rFont val="Arial Narrow"/>
        <family val="2"/>
      </rPr>
      <t>(LA RESPUESTA AFIRMATIVA REQUIERE QUE SE CUMPLAN LOS SEIS PUNTOS, COMO MÍNIMO.)</t>
    </r>
  </si>
  <si>
    <t>¿Se realiza, como parte de la evaluación presupuestaria, una valoración o un análisis individualizado de gasto al menos para los servicios que hayan sido identificados formalmente como más relevantes por la máxima jerarquía?</t>
  </si>
  <si>
    <r>
      <t xml:space="preserve">¿La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
</t>
    </r>
    <r>
      <rPr>
        <sz val="12"/>
        <color rgb="FFFF0000"/>
        <rFont val="Arial Narrow"/>
        <family val="2"/>
      </rPr>
      <t>(LA RESPUESTA AFIRMATIVA REQUIERE QUE SE CUMPLAN LOS TRES REQUISITOS, COMO MÍNIMO.)</t>
    </r>
  </si>
  <si>
    <r>
      <t xml:space="preserve">¿La institución cuenta con un modelo de arquitectura de la información que:
a. Sea conocido y utilizado por el nivel gerencial de la institución?
b. Caracterice los datos de la institución, aunque sea a nivel general?
</t>
    </r>
    <r>
      <rPr>
        <sz val="12"/>
        <color rgb="FFFF0000"/>
        <rFont val="Arial Narrow"/>
        <family val="2"/>
      </rPr>
      <t>(LA RESPUESTA AFIRMATIVA REQUIERE QUE SE CUMPLAN AMBOS PUNTOS.)</t>
    </r>
    <r>
      <rPr>
        <sz val="12"/>
        <color rgb="FF000000"/>
        <rFont val="Arial Narrow"/>
        <family val="2"/>
      </rPr>
      <t xml:space="preserve">
</t>
    </r>
  </si>
  <si>
    <r>
      <t xml:space="preserve">¿La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t>
    </r>
    <r>
      <rPr>
        <sz val="12"/>
        <color rgb="FFFF0000"/>
        <rFont val="Arial Narrow"/>
        <family val="2"/>
      </rPr>
      <t>(LA RESPUESTA AFIRMATIVA REQUIERE QUE SE CUMPLAN AMBOS PUNTOS.)</t>
    </r>
  </si>
  <si>
    <r>
      <t xml:space="preserve">¿La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
</t>
    </r>
    <r>
      <rPr>
        <sz val="12"/>
        <color rgb="FFFF0000"/>
        <rFont val="Arial Narrow"/>
        <family val="2"/>
      </rPr>
      <t>(LA RESPUESTA AFIRMATIVA REQUIERE QUE SE CUMPLAN LOS TRES PUNTOS.)</t>
    </r>
  </si>
  <si>
    <r>
      <t xml:space="preserve">¿La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t>
    </r>
    <r>
      <rPr>
        <sz val="12"/>
        <color rgb="FFFF0000"/>
        <rFont val="Arial Narrow"/>
        <family val="2"/>
      </rPr>
      <t>(LA RESPUESTA AFIRMATIVA REQUIERE QUE SE CUMPLAN LOS TRES PUNTOS, COMO MÍNIMO)</t>
    </r>
  </si>
  <si>
    <t>¿La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t>
  </si>
  <si>
    <r>
      <t xml:space="preserve">¿La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t>
    </r>
    <r>
      <rPr>
        <sz val="12"/>
        <color rgb="FFFF0000"/>
        <rFont val="Arial Narrow"/>
        <family val="2"/>
      </rPr>
      <t>(LA RESPUESTA AFIRMATIVA REQUIERE QUE SE REALICEN LAS TRES ACTIVIDADES.)</t>
    </r>
  </si>
  <si>
    <t>¿Se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t>
  </si>
  <si>
    <r>
      <t xml:space="preserve">¿La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t>
    </r>
    <r>
      <rPr>
        <sz val="12"/>
        <color rgb="FFFF0000"/>
        <rFont val="Arial Narrow"/>
        <family val="2"/>
      </rPr>
      <t>(LA RESPUESTA AFIRMATIVA REQUIERE QUE SE CUMPLAN LOS CUATRO PUNTOS, COMO MÍNIMO.)</t>
    </r>
  </si>
  <si>
    <r>
      <t xml:space="preserve">¿La institución ha definido y divulgado los criterios de admisibilidad de las denuncias que se le presenten, incluyendo lo siguiente?:
a. Explicación de cómo plantear una denuncia
b. Requisitos
c. Información adicional
</t>
    </r>
    <r>
      <rPr>
        <sz val="12"/>
        <color rgb="FFFF0000"/>
        <rFont val="Arial Narrow"/>
        <family val="2"/>
      </rPr>
      <t>(LA RESPUESTA AFIRMATIVA REQUIERE QUE SE CUMPLAN LOS TRES PUNTOS, COMO MÍNIMO.)</t>
    </r>
  </si>
  <si>
    <r>
      <t xml:space="preserve">¿Se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t>
    </r>
    <r>
      <rPr>
        <sz val="12"/>
        <color rgb="FFFF0000"/>
        <rFont val="Arial Narrow"/>
        <family val="2"/>
      </rPr>
      <t>(LA RESPUESTA AFIRMATIVA REQUIERE QUE SE CUMPLAN LOS TRES PUNTOS.)</t>
    </r>
  </si>
  <si>
    <r>
      <t xml:space="preserve">¿Las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t>
    </r>
    <r>
      <rPr>
        <sz val="12"/>
        <color rgb="FFFF0000"/>
        <rFont val="Arial Narrow"/>
        <family val="2"/>
      </rPr>
      <t>(LA RESPUESTA AFIRMATIVA REQUIERE QUE SE CUMPLAN LOS CINCO PUNTOS.)</t>
    </r>
  </si>
  <si>
    <r>
      <t xml:space="preserve">¿La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t>
    </r>
    <r>
      <rPr>
        <sz val="12"/>
        <color rgb="FFFF0000"/>
        <rFont val="Arial Narrow"/>
        <family val="2"/>
      </rPr>
      <t>(LA RESPUESTA AFIRMATIVA REQUIERE QUE SE CUMPLAN TODOS LOS PUNTOS.)</t>
    </r>
  </si>
  <si>
    <r>
      <t xml:space="preserve">¿La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t>
    </r>
    <r>
      <rPr>
        <sz val="12"/>
        <color rgb="FFFF0000"/>
        <rFont val="Arial Narrow"/>
        <family val="2"/>
      </rPr>
      <t>(LA RESPUESTA AFIRMATIVA REQUIERE QUE SE CUMPLAN LOS CUATRO PUNTOS.)</t>
    </r>
  </si>
  <si>
    <t>RESULTADOS GENERALES DEL IGI 2018</t>
  </si>
  <si>
    <t xml:space="preserve">¿La institución aplica políticas oficializadas para que el 100% de su personal disfrute de sus vacaciones anualmente? </t>
  </si>
  <si>
    <t xml:space="preserve"> ¿La institución cuenta con un plan de desarrollo de competencias para los puestos de mayor relevancia de la institución?</t>
  </si>
  <si>
    <t xml:space="preserve"> ¿Existen en la institución funcionarios formalmente designados para que conformen una representación razonable que como parte de sus labores, asesoren y apoyen al jerarca en la toma de decisiones estratégicas en relación con el uso y el mantenimiento de tecnologías de información?</t>
  </si>
  <si>
    <t>¿La institución incorpora en el proceso de admisibilidad de ofertas, una definición de los límites máximos y mínimos de los precios aceptables para los bienes y servicios que adquirirá, derivados del estudio de razonabilidad de precios? (Si la institución está sujeta al Reglamento de Contratación Administrativa, considere como referencia el artículo 30 de ese reglamento.)</t>
  </si>
  <si>
    <t>Se adjunta pruebas</t>
  </si>
  <si>
    <t xml:space="preserve">En la construcción del nuevo PEI se revisó la misión, visión y valores, fueron publicados y compartido con todos los funcionarios y en la página web del MTSS. </t>
  </si>
  <si>
    <t>Se adjuntan pruebas</t>
  </si>
  <si>
    <t xml:space="preserve">La institución se rige por las metodologías que facilita el Ministerio de Política Económica, para la construcción del PND-IP (Plan Nacional de Desarrollo e Inversiones Públicas). </t>
  </si>
  <si>
    <t xml:space="preserve">Se adjunta prueba se mecanismo de consulta ciudadana en general </t>
  </si>
  <si>
    <t>Se adjunta PEI Y PND-IP</t>
  </si>
  <si>
    <t xml:space="preserve">En la su mayoría los indicadores son de eficacia. </t>
  </si>
  <si>
    <t>Se adjunta Plan Operativo Institucional (POI)</t>
  </si>
  <si>
    <t>Se adjunta metodologías</t>
  </si>
  <si>
    <t>En el POI se incorporan los indicadores de PND-IP, se adjunta</t>
  </si>
  <si>
    <t xml:space="preserve">Cada dependencia del Ministerio realiza actividades para el fortalecimiento de la ética, también la comisión de valores hace correos masivos en el tema, se hizo en el 2018 un cuestionario institucional que permitirá tener un diagnostico en el tema. </t>
  </si>
  <si>
    <t xml:space="preserve">En el seguimiento semestral y anual se evalúa el cumplimiento de compromisos de ética para cada una de las dependencias del MTSS, se adjuntan algunos ejemplos. </t>
  </si>
  <si>
    <t xml:space="preserve">En el POI se incorporan los indicadores de PND-IP, los compromisos que responden a Políticas nacionales e institucionales, y cualquier otro compromiso de las dependencias, el cumplimiento de dicho plan se le da seguimiento anual y semestral, se adjuntan algunos ejemplos. </t>
  </si>
  <si>
    <t xml:space="preserve">Se adjunta oficios de enero 2018. </t>
  </si>
  <si>
    <t>Tanto los lineamientos de MIDEPLAN como de Hacienda lo exigen, se adjunta ejemplos de los informes de algunas dependencias MTSS.</t>
  </si>
  <si>
    <t>Se adjuntan capturas de página Web</t>
  </si>
  <si>
    <t xml:space="preserve">Se adjuntan lineamientos </t>
  </si>
  <si>
    <t xml:space="preserve">Se adjuntan lineamientos de evaluación desempeño. </t>
  </si>
  <si>
    <t>La evaluación del desempeño esta íntimamente ligada al cumplimiento de metas.</t>
  </si>
  <si>
    <t>Se cuenta y se adjunta el codigo de etica institucional</t>
  </si>
  <si>
    <t xml:space="preserve">Se han realizado acciones a traves de las metas establecidas y la comision de etica, para sensibilizar a los funcinarios en temas de etica. </t>
  </si>
  <si>
    <t>Se adjunta archivos de evidencia de la aplicación de la encuesta</t>
  </si>
  <si>
    <t>Se adjunta directrices correpondientes.
Directriz 11-06 vigente desde el mes de octubre de 2006
Directriz 08-03 vigente desde julio del año dos mil tres.</t>
  </si>
  <si>
    <t>Se adjunta informe de valoracion de riesgos el 2018</t>
  </si>
  <si>
    <t>Se adjunta extracto de la evaluacion de varias direcciones realizada, donde se dejo la informacion historica para valorar y eliminar los riesgos que han perdido vigencia</t>
  </si>
  <si>
    <t>Se adjunta reglamento de cauciones del MTSS vigente</t>
  </si>
  <si>
    <t>Se adjunta Reglamento interno de cumpliento para la transferencia</t>
  </si>
  <si>
    <t>Documentación que comprueba la comunicación a la máxima autoridad. 1-Informe Informe MTSS-DMT-IL-1-2019 Estado de cumplimiento disposiciones CGR</t>
  </si>
  <si>
    <t>Se adjunta informe de la aplicación de la autoevaluacion 2018</t>
  </si>
  <si>
    <t>Si, se adjunta extracto de la matriz utilizada en el area de la Direccion de Seguridad Social</t>
  </si>
  <si>
    <t xml:space="preserve">Se adjunta manual de perfil de puestos </t>
  </si>
  <si>
    <t>Imagen y enlace respectivo de la página de internet institucional. Captura de pantalla del listado de resoluciones y acuerdos 2018. http://www.mtss.go.cr/elministerio/transparencia/jerarcas_decisiones.html</t>
  </si>
  <si>
    <t>Imagen y enlace respectivo de la página de internet institucional. Captura de pantalla de los informes publicados 2018. http://www.mtss.go.cr/elministerio/transparencia/informes_institucionales/informes/informes-auditoria/Informes%20de%20Auditoria.html</t>
  </si>
  <si>
    <r>
      <t xml:space="preserve">Oficio MTSS-DMT-OF-1569-2018 en donde se remiten los informes de auditoria y hallazgos del año 2018, para la publicación respectiva. Imagen y enlace respectivo de la página de internet institucional. Captura de pantalla de los informes publicados. </t>
    </r>
    <r>
      <rPr>
        <sz val="12"/>
        <color rgb="FFFF0000"/>
        <rFont val="Arial Narrow"/>
        <family val="2"/>
      </rPr>
      <t>Falta copiar el enlace</t>
    </r>
  </si>
  <si>
    <t>Capítulo XV.- Funcionamiento de las Proveedurías Institucionales del Sector Público del Reglamento a la Ley de Contratación Administrativa (Decreto Nº 33411); Reglamento para el Funcionamiento de las Proveedurías Institucionales de los Ministerios de Gobierno (Decreto Nº 30640-H); Lineamientos para la Gestión de Compras Públicas del MTSS (Directriz N° DMT-002-2016)</t>
  </si>
  <si>
    <t>Directriz DMT-002-2016 en que se establecen los "Lineamientos para la Gestión de Compras Públicas del Ministerio de Trabajo y Seguridad Social"</t>
  </si>
  <si>
    <t>Directriz DMT-002-2016 en que se establecen los  "Lineamientos para la Gestión de Compras Públicas del Ministerio de Trabajo y Seguridad Social"</t>
  </si>
  <si>
    <t xml:space="preserve">Plan de Adquisiciones </t>
  </si>
  <si>
    <t xml:space="preserve">Captura de pantalla de la publicación del plan de adquesiciones en la página web y en la gaceta </t>
  </si>
  <si>
    <t>Se incorpora en cada proceso aplicando el Artículo 7° Precios máximos y mínimos. "Los Programas Presupuestarios y sus Unidades Gestoras serán los responsables de ejecutar los estudios de mercado para determinar, en función de la calidad y oportunidad del objeto contractual requerido, un precio referencial para la asignación de los recursos financieros proyectados para su adquisición." de Directriz DMT-002-2016 en que se establecen los  "Lineamientos para la Gestión de Compras Públicas del Ministerio de Trabajo y Seguridad Social"</t>
  </si>
  <si>
    <r>
      <t>Capítulo sexto: D</t>
    </r>
    <r>
      <rPr>
        <sz val="11"/>
        <color rgb="FF000000"/>
        <rFont val="Arial Narrow"/>
        <family val="2"/>
      </rPr>
      <t>e la  revisión y reajuste de precios de Directriz DMT-002-2016 en que se establecen los  "Lineamientos para la Gestión de Compras Públicas del Ministerio de Trabajo y Seguridad Social"</t>
    </r>
  </si>
  <si>
    <t>Mediante Decreto N° Nº 38830-H-MICITT se hizo obligatorio el uso de SICOP</t>
  </si>
  <si>
    <t xml:space="preserve">Se adjunta la evaluación </t>
  </si>
  <si>
    <t xml:space="preserve">Se adjunta el plan de mejoras </t>
  </si>
  <si>
    <t xml:space="preserve">Captura de pantalla de la publicación de la evaluación del plan de compras </t>
  </si>
  <si>
    <t xml:space="preserve">La naturaleza del sistema de compras actual provoca en la gestión atuomática de la incorporación de la documentación requerida.
Se adjunta el listado de expedientes, que evidencia el uso de SICOP </t>
  </si>
  <si>
    <t>Oficios de los programas presupuestarios donde realizan la vinculación de las partidas con el PAO</t>
  </si>
  <si>
    <t xml:space="preserve">Se adjuntan procedimientos </t>
  </si>
  <si>
    <t>Captura de pantalla del presupuesto</t>
  </si>
  <si>
    <t xml:space="preserve">Si adjunta informe de evaluación con los apectos solicitados </t>
  </si>
  <si>
    <t xml:space="preserve">Se adjunta informe de evaluación </t>
  </si>
  <si>
    <t xml:space="preserve">Comisión Presupuestaria Institucional, se adjunta ejemplo de la minuta </t>
  </si>
  <si>
    <t xml:space="preserve">Se revisa por cada jefe presupuestario, anualmente la revisa el Ministerio de Hacienda en el informe de evaluación </t>
  </si>
  <si>
    <t xml:space="preserve">Captura de pamtalla del informe de evaluación presupuestaria, metas y objetivos </t>
  </si>
  <si>
    <t xml:space="preserve">Se adjunta proceso de visado </t>
  </si>
  <si>
    <t xml:space="preserve">Oficio de nombremiento de responsables del visado de gastos </t>
  </si>
  <si>
    <t xml:space="preserve">Se adjuntas los esenarios del anteproyecto presupuestario </t>
  </si>
  <si>
    <t xml:space="preserve">Se adjunta las variables de la programación y limites propuestos por el Ministerio de Hcienda </t>
  </si>
  <si>
    <t xml:space="preserve">La estructura del departamento los roles, funciones y responsabilidades 
</t>
  </si>
  <si>
    <t>Oficio de designación DGAF-OF-069-2019</t>
  </si>
  <si>
    <t>Plan Estratégico de Tecnologías de Información 
Presupuesto 
Vinculación del PEI con PETI</t>
  </si>
  <si>
    <t xml:space="preserve">Modelo de Plataforma Tecnológica </t>
  </si>
  <si>
    <t>Ministerio de Trabajo y Seguridad Social ha adquirido una herramienta de desarrollo de software llamada Genexus</t>
  </si>
  <si>
    <t xml:space="preserve">Los acuerdos de entrega del Departamento de TI con las demás dependencias </t>
  </si>
  <si>
    <t xml:space="preserve">Marco General para Garantizar la Continuidad de Servicio de Tecnologías de Información y Comunicación
Directriz que aprueba los documentos “DGA-DTIC-POL-002-Politica de Calidad de TIC” y el Marco General para la Gestión de la Calidad de las Tecnologías de Información y Comunicación y se establece como obligatoria su aplicación.
Política de Gestión de la Calidad de Tecnologías de Información y Comunicación </t>
  </si>
  <si>
    <t>Instructivo de Usuario Gestión Documental
Lineamientos para la Gestión de Documentos Digitales y Virtualización de Servicios en el Ministerio de Trabajo y Seguridad Social</t>
  </si>
  <si>
    <t>Política de Seguridad Informática 
Directriz donde se aprueba el documento denominado DGA-DTIC-POL-001 Política de Seguridad Informática del  Ministerio de Trabajo y Seguridad Social, el cual se constituye de obligatorio acatamiento para los Directores, Jefes y Funcionarios de este Ministerio.</t>
  </si>
  <si>
    <t xml:space="preserve">Unidad de Seguridad Informática, Gestión de la Cailidad y Riegos Procedimientos para el acceso Lógico 
Listas de invitación a las capacitaciones </t>
  </si>
  <si>
    <t xml:space="preserve">Procedimiento del Acceso Físico Código 14.5-P16
Bitácora de ingreso 
Control de Acceso </t>
  </si>
  <si>
    <t>El Ministrio cuenta con un contrato que vela por la prevención, detección y corrección para proteger los sistemas contra software malicioso</t>
  </si>
  <si>
    <t>Política de Seguridad Informática  DGA-DTIC-POL-001</t>
  </si>
  <si>
    <t xml:space="preserve">Se adjunta la justificación </t>
  </si>
  <si>
    <t xml:space="preserve">Invitaciones, mensajes </t>
  </si>
  <si>
    <t xml:space="preserve">Se visualiza los trámites que se inicia en línea </t>
  </si>
  <si>
    <t xml:space="preserve">Se adjunta la directriz donde se acepta los documentos digitales </t>
  </si>
  <si>
    <t>Se adjunta los formularios, las capturas de la ubicación de los formularios en la página web</t>
  </si>
  <si>
    <t xml:space="preserve">Informe de Gestión de la Contraloría de Servicios año 2017, donde se completa los puntos solicitados </t>
  </si>
  <si>
    <t>Se adjunta el formulario y los resultados del 2018</t>
  </si>
  <si>
    <t xml:space="preserve">Se hacen recomendaciones a las dependencias de los resultados de la Constraloría de Servicio </t>
  </si>
  <si>
    <t xml:space="preserve">Se adjunta documento explicativo y el procedimiento a seguir </t>
  </si>
  <si>
    <t xml:space="preserve">Dentro el procedimiento se consideran todos los aspectos anteriores </t>
  </si>
  <si>
    <t>Procedimiento para Tramitar Gestiones de los Usuarios y Usuarias del  Ministerio de Trabajo y Seguridad Social Código ESCS-03-P-01</t>
  </si>
  <si>
    <t>Se adjunta las capturas de pantalla lo solicitado en este aspecto</t>
  </si>
  <si>
    <t>Listado de asistencia a la primera y segunda inducción convocada por este Departamento el 20 de abril y 28 de setiembre de 2018</t>
  </si>
  <si>
    <t>Aprobación del Plan Institucional de Capacitación para el año 2018</t>
  </si>
  <si>
    <t>* Guía sobre la Normativa y aplicación del Subsistema Gestión y Evaluación del Desempeño Laboral en el Ministerio de Trabajo y Seguridad Social (SUGEDE- 2012- MTSS).    
*Diccionario de Competencias y Comportamientos Laborales del MTSS (SUGEDE-2012-MTSS)
*Formulario Ejecutivo, Profesional y Técnico, Administrativo y Operativo.</t>
  </si>
  <si>
    <t xml:space="preserve">Se adjunta tabla con porcentaje de funcionarios evaluados </t>
  </si>
  <si>
    <t xml:space="preserve">Se adjunta plan de capacitación institucional </t>
  </si>
  <si>
    <t xml:space="preserve">Se presenta la lista de los funcionarios declarantes </t>
  </si>
  <si>
    <t xml:space="preserve">Se presenta la captura de pantalla de lo solicitado </t>
  </si>
  <si>
    <t xml:space="preserve"> Directriz 033-2015, dirigida a las Jefaturas en la que se les recuerda aspectos relacionados con el disfrute, acumulación y compensación de vacaciones, así como copia de la Circular MTSS-DMT-CIR-17-2018</t>
  </si>
  <si>
    <t>Andrés Jiménez Segura</t>
  </si>
  <si>
    <t>12 de febrero del 2019</t>
  </si>
  <si>
    <t xml:space="preserve">CGR Cambio respuesta </t>
  </si>
  <si>
    <t>CGR Cambio respuesta a No Aplica</t>
  </si>
  <si>
    <t>Se envió nueva evidencia a la CGR y volvieron a reclasificarla</t>
  </si>
  <si>
    <t>Se envió nueva evidencia a la CGR y y no cambiaron la respuesta</t>
  </si>
  <si>
    <t>¿Se publica en la página de Internet de la institución el presupuesto anual de la entidad, a más tardar en el mes posterior a su aprobación?</t>
  </si>
  <si>
    <t>Equipo de trabajo de la Contraloría General de la República</t>
  </si>
  <si>
    <t xml:space="preserve">Nombre de la entidad: </t>
  </si>
  <si>
    <t>MINISTERIO DE TRABAJO Y SEGURIDAD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</si>
</sst>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 #,##0.0_ ;_ * \-#,##0.0_ ;_ * &quot;-&quot;??_ ;_ @_ "/>
  </numFmts>
  <fonts count="33" x14ac:knownFonts="1">
    <font>
      <sz val="10"/>
      <color rgb="FF000000"/>
      <name val="Arial"/>
    </font>
    <font>
      <sz val="10"/>
      <color rgb="FF000000"/>
      <name val="Arial"/>
      <family val="2"/>
    </font>
    <font>
      <b/>
      <sz val="11"/>
      <color rgb="FF000000"/>
      <name val="Arial"/>
      <family val="2"/>
    </font>
    <font>
      <sz val="10"/>
      <color rgb="FF000000"/>
      <name val="Arial"/>
      <family val="2"/>
    </font>
    <font>
      <sz val="11"/>
      <color rgb="FFFFFFFF"/>
      <name val="Calibri"/>
      <family val="2"/>
    </font>
    <font>
      <b/>
      <sz val="16"/>
      <color rgb="FF000000"/>
      <name val="Arial"/>
      <family val="2"/>
    </font>
    <font>
      <sz val="10"/>
      <color rgb="FF000000"/>
      <name val="Arial"/>
      <family val="2"/>
    </font>
    <font>
      <b/>
      <sz val="10"/>
      <color rgb="FF000000"/>
      <name val="Arial"/>
      <family val="2"/>
    </font>
    <font>
      <b/>
      <sz val="10"/>
      <color rgb="FF000000"/>
      <name val="Arial"/>
      <family val="2"/>
    </font>
    <font>
      <b/>
      <sz val="11"/>
      <color rgb="FF000000"/>
      <name val="Calibri"/>
      <family val="2"/>
    </font>
    <font>
      <sz val="8"/>
      <color rgb="FF000000"/>
      <name val="Arial"/>
      <family val="2"/>
    </font>
    <font>
      <b/>
      <sz val="10"/>
      <color rgb="FF000000"/>
      <name val="Calibri"/>
      <family val="2"/>
      <scheme val="minor"/>
    </font>
    <font>
      <sz val="12"/>
      <color theme="0"/>
      <name val="Arial Narrow"/>
      <family val="2"/>
    </font>
    <font>
      <b/>
      <sz val="16"/>
      <color theme="0"/>
      <name val="Arial Narrow"/>
      <family val="2"/>
    </font>
    <font>
      <b/>
      <sz val="12"/>
      <color theme="0"/>
      <name val="Arial Narrow"/>
      <family val="2"/>
    </font>
    <font>
      <sz val="12"/>
      <color rgb="FF000000"/>
      <name val="Arial Narrow"/>
      <family val="2"/>
    </font>
    <font>
      <sz val="12"/>
      <color rgb="FFFFFFFF"/>
      <name val="Arial Narrow"/>
      <family val="2"/>
    </font>
    <font>
      <b/>
      <sz val="12"/>
      <color rgb="FF000000"/>
      <name val="Arial Narrow"/>
      <family val="2"/>
    </font>
    <font>
      <b/>
      <sz val="12"/>
      <color rgb="FF25346D"/>
      <name val="Arial Narrow"/>
      <family val="2"/>
    </font>
    <font>
      <sz val="12"/>
      <color rgb="FF25346D"/>
      <name val="Arial Narrow"/>
      <family val="2"/>
    </font>
    <font>
      <b/>
      <sz val="11"/>
      <color rgb="FF000000"/>
      <name val="Arial Narrow"/>
      <family val="2"/>
    </font>
    <font>
      <sz val="10"/>
      <color rgb="FF000000"/>
      <name val="Arial Narrow"/>
      <family val="2"/>
    </font>
    <font>
      <sz val="11"/>
      <color rgb="FF000000"/>
      <name val="Arial Narrow"/>
      <family val="2"/>
    </font>
    <font>
      <b/>
      <sz val="10"/>
      <color rgb="FF000000"/>
      <name val="Arial Narrow"/>
      <family val="2"/>
    </font>
    <font>
      <sz val="12"/>
      <color rgb="FFFF0000"/>
      <name val="Arial Narrow"/>
      <family val="2"/>
    </font>
    <font>
      <u/>
      <sz val="12"/>
      <color rgb="FF000000"/>
      <name val="Arial Narrow"/>
      <family val="2"/>
    </font>
    <font>
      <sz val="10"/>
      <color theme="0"/>
      <name val="Arial Narrow"/>
      <family val="2"/>
    </font>
    <font>
      <b/>
      <sz val="18"/>
      <color theme="0"/>
      <name val="Arial Narrow"/>
      <family val="2"/>
    </font>
    <font>
      <b/>
      <sz val="14"/>
      <color rgb="FF000000"/>
      <name val="Arial Narrow"/>
      <family val="2"/>
    </font>
    <font>
      <sz val="16"/>
      <color theme="0"/>
      <name val="Arial Narrow"/>
      <family val="2"/>
    </font>
    <font>
      <sz val="16"/>
      <color rgb="FF000000"/>
      <name val="Arial Narrow"/>
      <family val="2"/>
    </font>
    <font>
      <i/>
      <sz val="16"/>
      <color rgb="FF000000"/>
      <name val="Arial Narrow"/>
      <family val="2"/>
    </font>
    <font>
      <sz val="16"/>
      <color rgb="FFFFFFFF"/>
      <name val="Arial Narrow"/>
      <family val="2"/>
    </font>
  </fonts>
  <fills count="13">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rgb="FF92D050"/>
        <bgColor indexed="64"/>
      </patternFill>
    </fill>
    <fill>
      <patternFill patternType="solid">
        <fgColor rgb="FF66FF66"/>
        <bgColor indexed="64"/>
      </patternFill>
    </fill>
    <fill>
      <patternFill patternType="solid">
        <fgColor rgb="FFDBE5F1"/>
        <bgColor indexed="64"/>
      </patternFill>
    </fill>
    <fill>
      <patternFill patternType="solid">
        <fgColor rgb="FF25346D"/>
        <bgColor indexed="64"/>
      </patternFill>
    </fill>
    <fill>
      <patternFill patternType="solid">
        <fgColor theme="9" tint="0.79998168889431442"/>
        <bgColor indexed="64"/>
      </patternFill>
    </fill>
    <fill>
      <patternFill patternType="solid">
        <fgColor rgb="FFEA7305"/>
        <bgColor indexed="64"/>
      </patternFill>
    </fill>
    <fill>
      <patternFill patternType="solid">
        <fgColor rgb="FFFFFFFF"/>
        <bgColor indexed="64"/>
      </patternFill>
    </fill>
    <fill>
      <patternFill patternType="solid">
        <fgColor rgb="FFFFFF00"/>
        <bgColor indexed="64"/>
      </patternFill>
    </fill>
    <fill>
      <patternFill patternType="solid">
        <fgColor theme="3" tint="0.59999389629810485"/>
        <bgColor indexed="64"/>
      </patternFill>
    </fill>
  </fills>
  <borders count="14">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rgb="FFCCCCCC"/>
      </left>
      <right style="medium">
        <color rgb="FFCCCCCC"/>
      </right>
      <top style="medium">
        <color rgb="FF000000"/>
      </top>
      <bottom style="medium">
        <color rgb="FF000000"/>
      </bottom>
      <diagonal/>
    </border>
    <border>
      <left style="medium">
        <color rgb="FFCCCCCC"/>
      </left>
      <right style="medium">
        <color rgb="FFCCCCCC"/>
      </right>
      <top style="medium">
        <color rgb="FFCCCCCC"/>
      </top>
      <bottom style="medium">
        <color rgb="FF000000"/>
      </bottom>
      <diagonal/>
    </border>
  </borders>
  <cellStyleXfs count="5">
    <xf numFmtId="0" fontId="0" fillId="0" borderId="0"/>
    <xf numFmtId="164" fontId="1" fillId="0" borderId="0"/>
    <xf numFmtId="0" fontId="3" fillId="0" borderId="0"/>
    <xf numFmtId="0" fontId="1" fillId="0" borderId="0"/>
    <xf numFmtId="0" fontId="1" fillId="0" borderId="0"/>
  </cellStyleXfs>
  <cellXfs count="159">
    <xf numFmtId="0" fontId="0" fillId="0" borderId="0" xfId="0"/>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9" fillId="0" borderId="0" xfId="0" applyFont="1" applyAlignment="1">
      <alignment horizontal="center" vertical="center" wrapText="1"/>
    </xf>
    <xf numFmtId="0" fontId="7" fillId="2" borderId="0" xfId="0" applyFont="1" applyFill="1" applyAlignment="1">
      <alignment horizontal="right" vertical="center" wrapText="1"/>
    </xf>
    <xf numFmtId="0" fontId="7" fillId="2" borderId="0" xfId="0" applyFont="1" applyFill="1" applyAlignment="1">
      <alignment horizontal="center" vertical="center" wrapText="1"/>
    </xf>
    <xf numFmtId="0" fontId="2" fillId="2" borderId="0" xfId="0" applyFont="1" applyFill="1" applyAlignment="1">
      <alignment horizontal="center" vertical="center"/>
    </xf>
    <xf numFmtId="2" fontId="7" fillId="2" borderId="0" xfId="0" applyNumberFormat="1" applyFont="1" applyFill="1" applyAlignment="1">
      <alignment horizontal="center" vertical="center" wrapText="1"/>
    </xf>
    <xf numFmtId="0" fontId="3" fillId="2" borderId="0" xfId="0" applyFont="1" applyFill="1" applyAlignment="1">
      <alignment horizontal="right" vertical="center" wrapText="1"/>
    </xf>
    <xf numFmtId="2" fontId="3" fillId="2" borderId="0" xfId="0" applyNumberFormat="1" applyFont="1" applyFill="1" applyAlignment="1">
      <alignment horizontal="center" vertical="center" wrapText="1"/>
    </xf>
    <xf numFmtId="0" fontId="8" fillId="2" borderId="0" xfId="0" applyFont="1" applyFill="1" applyAlignment="1">
      <alignment horizontal="right" vertical="center" wrapText="1"/>
    </xf>
    <xf numFmtId="2" fontId="8" fillId="2" borderId="0" xfId="0" applyNumberFormat="1" applyFont="1" applyFill="1" applyAlignment="1">
      <alignment horizontal="center" vertical="center" wrapText="1"/>
    </xf>
    <xf numFmtId="0" fontId="3" fillId="0" borderId="0" xfId="0" applyFont="1" applyAlignment="1">
      <alignment vertical="top" wrapText="1"/>
    </xf>
    <xf numFmtId="0" fontId="8" fillId="3" borderId="4" xfId="0" applyFont="1" applyFill="1" applyBorder="1" applyAlignment="1">
      <alignment horizontal="center" vertical="top" wrapText="1"/>
    </xf>
    <xf numFmtId="0" fontId="0" fillId="4" borderId="0" xfId="0" applyFill="1" applyAlignment="1">
      <alignment vertical="center" wrapText="1"/>
    </xf>
    <xf numFmtId="0" fontId="9" fillId="4" borderId="0" xfId="0" applyFont="1" applyFill="1" applyAlignment="1">
      <alignment horizontal="center" vertical="center" wrapText="1"/>
    </xf>
    <xf numFmtId="0" fontId="4" fillId="4" borderId="0" xfId="0" applyFont="1" applyFill="1" applyAlignment="1">
      <alignment vertical="center" wrapText="1"/>
    </xf>
    <xf numFmtId="0" fontId="0" fillId="4" borderId="0" xfId="0" applyFill="1" applyAlignment="1">
      <alignment horizontal="center" vertical="center" wrapText="1"/>
    </xf>
    <xf numFmtId="0" fontId="11" fillId="5" borderId="0" xfId="0" applyFont="1" applyFill="1" applyAlignment="1">
      <alignment horizontal="center" vertical="top" wrapText="1"/>
    </xf>
    <xf numFmtId="0" fontId="11" fillId="5" borderId="0" xfId="0" applyFont="1" applyFill="1" applyAlignment="1">
      <alignment vertical="top" wrapText="1"/>
    </xf>
    <xf numFmtId="0" fontId="1" fillId="0" borderId="0" xfId="0" applyFont="1" applyAlignment="1">
      <alignment vertic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1" fillId="0" borderId="0" xfId="0" applyFont="1"/>
    <xf numFmtId="0" fontId="21" fillId="2" borderId="5" xfId="0" applyFont="1" applyFill="1" applyBorder="1"/>
    <xf numFmtId="0" fontId="21" fillId="2" borderId="2" xfId="0" applyFont="1" applyFill="1" applyBorder="1"/>
    <xf numFmtId="0" fontId="21" fillId="2" borderId="6" xfId="0" applyFont="1" applyFill="1" applyBorder="1"/>
    <xf numFmtId="0" fontId="15" fillId="0" borderId="0" xfId="0" applyFont="1" applyAlignment="1">
      <alignment vertical="center"/>
    </xf>
    <xf numFmtId="0" fontId="21" fillId="2" borderId="7" xfId="0" applyFont="1" applyFill="1" applyBorder="1"/>
    <xf numFmtId="0" fontId="21" fillId="2" borderId="8" xfId="0" applyFont="1" applyFill="1" applyBorder="1"/>
    <xf numFmtId="0" fontId="15" fillId="0" borderId="0" xfId="0" applyFont="1" applyAlignment="1">
      <alignment horizontal="center" vertical="center"/>
    </xf>
    <xf numFmtId="0" fontId="15" fillId="2" borderId="7" xfId="0" applyFont="1" applyFill="1" applyBorder="1" applyAlignment="1">
      <alignment horizontal="center" vertical="center"/>
    </xf>
    <xf numFmtId="0" fontId="21" fillId="2" borderId="0" xfId="0" applyFont="1" applyFill="1"/>
    <xf numFmtId="0" fontId="15" fillId="2" borderId="8" xfId="0" applyFont="1" applyFill="1" applyBorder="1" applyAlignment="1">
      <alignment horizontal="center" vertical="center"/>
    </xf>
    <xf numFmtId="165" fontId="22" fillId="2" borderId="0" xfId="0" applyNumberFormat="1" applyFont="1" applyFill="1" applyAlignment="1">
      <alignment horizontal="right" vertical="center" wrapText="1"/>
    </xf>
    <xf numFmtId="165" fontId="22" fillId="2" borderId="3" xfId="0" applyNumberFormat="1" applyFont="1" applyFill="1" applyBorder="1" applyAlignment="1">
      <alignment horizontal="right" vertical="center" wrapText="1"/>
    </xf>
    <xf numFmtId="0" fontId="21" fillId="2" borderId="9" xfId="0" applyFont="1" applyFill="1" applyBorder="1"/>
    <xf numFmtId="0" fontId="21" fillId="2" borderId="1" xfId="0" applyFont="1" applyFill="1" applyBorder="1"/>
    <xf numFmtId="0" fontId="21" fillId="2" borderId="10" xfId="0" applyFont="1" applyFill="1" applyBorder="1"/>
    <xf numFmtId="0" fontId="21" fillId="0" borderId="0" xfId="0" applyFont="1" applyAlignment="1">
      <alignment horizontal="center"/>
    </xf>
    <xf numFmtId="0" fontId="12" fillId="7" borderId="0" xfId="0" applyFont="1" applyFill="1" applyAlignment="1">
      <alignment horizontal="center" vertical="center" wrapText="1"/>
    </xf>
    <xf numFmtId="0" fontId="15" fillId="0" borderId="0" xfId="0" applyFont="1" applyAlignment="1">
      <alignment vertical="center" wrapText="1"/>
    </xf>
    <xf numFmtId="0" fontId="16" fillId="0" borderId="0" xfId="0" applyFont="1" applyAlignment="1">
      <alignment vertical="center" wrapText="1"/>
    </xf>
    <xf numFmtId="0" fontId="15" fillId="0" borderId="0" xfId="0" applyFont="1" applyAlignment="1">
      <alignment vertical="top" wrapText="1"/>
    </xf>
    <xf numFmtId="0" fontId="15" fillId="0" borderId="0" xfId="0" applyFont="1" applyAlignment="1">
      <alignment horizontal="center" vertical="center" wrapText="1"/>
    </xf>
    <xf numFmtId="0" fontId="15" fillId="0" borderId="0" xfId="0" applyFont="1" applyAlignment="1">
      <alignment horizontal="center" vertical="top" wrapText="1"/>
    </xf>
    <xf numFmtId="0" fontId="16" fillId="0" borderId="0" xfId="0" applyFont="1" applyAlignment="1">
      <alignment vertical="center"/>
    </xf>
    <xf numFmtId="0" fontId="16" fillId="0" borderId="0" xfId="0" applyFont="1" applyAlignment="1">
      <alignment vertical="top" wrapText="1"/>
    </xf>
    <xf numFmtId="0" fontId="14" fillId="7" borderId="0" xfId="0" applyFont="1" applyFill="1" applyAlignment="1">
      <alignment horizontal="center"/>
    </xf>
    <xf numFmtId="0" fontId="18" fillId="9" borderId="0" xfId="0" applyFont="1" applyFill="1" applyAlignment="1">
      <alignment horizontal="center" vertical="top" wrapText="1"/>
    </xf>
    <xf numFmtId="0" fontId="19" fillId="9" borderId="0" xfId="0" applyFont="1" applyFill="1" applyAlignment="1">
      <alignment vertical="top" wrapText="1"/>
    </xf>
    <xf numFmtId="0" fontId="14" fillId="7" borderId="0" xfId="0" applyFont="1" applyFill="1" applyAlignment="1">
      <alignment horizontal="center" vertical="top" wrapText="1"/>
    </xf>
    <xf numFmtId="0" fontId="12" fillId="7" borderId="0" xfId="0" applyFont="1" applyFill="1" applyAlignment="1">
      <alignment vertical="top" wrapText="1"/>
    </xf>
    <xf numFmtId="0" fontId="15" fillId="8" borderId="0" xfId="0" applyFont="1" applyFill="1" applyAlignment="1">
      <alignment horizontal="center" vertical="center" wrapText="1"/>
    </xf>
    <xf numFmtId="0" fontId="15" fillId="8" borderId="0" xfId="0" applyFont="1" applyFill="1" applyAlignment="1">
      <alignment vertical="center" wrapText="1"/>
    </xf>
    <xf numFmtId="0" fontId="15" fillId="8" borderId="1" xfId="0" applyFont="1" applyFill="1" applyBorder="1" applyAlignment="1">
      <alignment vertical="center" wrapText="1"/>
    </xf>
    <xf numFmtId="0" fontId="15" fillId="8" borderId="11" xfId="0" applyFont="1" applyFill="1" applyBorder="1" applyAlignment="1">
      <alignment vertical="center" wrapText="1"/>
    </xf>
    <xf numFmtId="0" fontId="26" fillId="7" borderId="5" xfId="0" applyFont="1" applyFill="1" applyBorder="1"/>
    <xf numFmtId="0" fontId="26" fillId="7" borderId="2" xfId="0" applyFont="1" applyFill="1" applyBorder="1"/>
    <xf numFmtId="0" fontId="26" fillId="7" borderId="0" xfId="0" applyFont="1" applyFill="1"/>
    <xf numFmtId="0" fontId="26" fillId="7" borderId="2" xfId="0" applyFont="1" applyFill="1" applyBorder="1" applyAlignment="1">
      <alignment horizontal="center"/>
    </xf>
    <xf numFmtId="0" fontId="26" fillId="7" borderId="6" xfId="0" applyFont="1" applyFill="1" applyBorder="1"/>
    <xf numFmtId="0" fontId="26" fillId="7" borderId="7" xfId="0" applyFont="1" applyFill="1" applyBorder="1"/>
    <xf numFmtId="0" fontId="26" fillId="7" borderId="8" xfId="0" applyFont="1" applyFill="1" applyBorder="1"/>
    <xf numFmtId="0" fontId="26" fillId="7" borderId="9" xfId="0" applyFont="1" applyFill="1" applyBorder="1"/>
    <xf numFmtId="0" fontId="12" fillId="7" borderId="1" xfId="0" applyFont="1" applyFill="1" applyBorder="1" applyAlignment="1">
      <alignment horizontal="left" vertical="center"/>
    </xf>
    <xf numFmtId="0" fontId="12" fillId="7" borderId="1" xfId="0" applyFont="1" applyFill="1" applyBorder="1" applyAlignment="1">
      <alignment horizontal="center" vertical="center"/>
    </xf>
    <xf numFmtId="0" fontId="26" fillId="7" borderId="10" xfId="0" applyFont="1" applyFill="1" applyBorder="1"/>
    <xf numFmtId="0" fontId="21" fillId="8" borderId="7" xfId="0" applyFont="1" applyFill="1" applyBorder="1"/>
    <xf numFmtId="0" fontId="17" fillId="8" borderId="0" xfId="0" applyFont="1" applyFill="1" applyAlignment="1">
      <alignment horizontal="center" vertical="center" wrapText="1"/>
    </xf>
    <xf numFmtId="0" fontId="17" fillId="8" borderId="0" xfId="0" applyFont="1" applyFill="1" applyAlignment="1">
      <alignment horizontal="center" vertical="center"/>
    </xf>
    <xf numFmtId="0" fontId="15" fillId="8" borderId="0" xfId="0" applyFont="1" applyFill="1" applyAlignment="1">
      <alignment horizontal="center" vertical="center"/>
    </xf>
    <xf numFmtId="0" fontId="21" fillId="8" borderId="8" xfId="0" applyFont="1" applyFill="1" applyBorder="1"/>
    <xf numFmtId="0" fontId="15" fillId="8" borderId="7"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8" xfId="0" applyFont="1" applyFill="1" applyBorder="1" applyAlignment="1">
      <alignment horizontal="center" vertical="center"/>
    </xf>
    <xf numFmtId="0" fontId="17" fillId="8" borderId="1" xfId="0" applyFont="1" applyFill="1" applyBorder="1" applyAlignment="1">
      <alignment horizontal="center" vertical="center" wrapText="1"/>
    </xf>
    <xf numFmtId="0" fontId="22" fillId="8" borderId="0" xfId="0" applyFont="1" applyFill="1" applyAlignment="1">
      <alignment vertical="center" wrapText="1"/>
    </xf>
    <xf numFmtId="165" fontId="22" fillId="8" borderId="0" xfId="0" applyNumberFormat="1" applyFont="1" applyFill="1" applyAlignment="1">
      <alignment wrapText="1"/>
    </xf>
    <xf numFmtId="0" fontId="20" fillId="8" borderId="0" xfId="0" applyFont="1" applyFill="1" applyAlignment="1">
      <alignment horizontal="center" vertical="center" wrapText="1"/>
    </xf>
    <xf numFmtId="0" fontId="21" fillId="8" borderId="9" xfId="0" applyFont="1" applyFill="1" applyBorder="1"/>
    <xf numFmtId="0" fontId="22" fillId="8" borderId="1" xfId="0" applyFont="1" applyFill="1" applyBorder="1" applyAlignment="1">
      <alignment vertical="center" wrapText="1"/>
    </xf>
    <xf numFmtId="0" fontId="21" fillId="8" borderId="10" xfId="0" applyFont="1" applyFill="1" applyBorder="1"/>
    <xf numFmtId="0" fontId="18" fillId="9" borderId="11" xfId="0" applyFont="1" applyFill="1" applyBorder="1" applyAlignment="1">
      <alignment horizontal="center" vertical="top" wrapText="1"/>
    </xf>
    <xf numFmtId="0" fontId="19" fillId="9" borderId="11" xfId="0" applyFont="1" applyFill="1" applyBorder="1" applyAlignment="1">
      <alignment vertical="top" wrapText="1"/>
    </xf>
    <xf numFmtId="0" fontId="28" fillId="0" borderId="0" xfId="0" applyFont="1" applyAlignment="1">
      <alignment vertical="center"/>
    </xf>
    <xf numFmtId="0" fontId="17" fillId="2" borderId="4" xfId="0" applyFont="1" applyFill="1" applyBorder="1" applyAlignment="1">
      <alignment horizontal="center" vertical="center" wrapText="1"/>
    </xf>
    <xf numFmtId="0" fontId="15" fillId="8" borderId="2" xfId="0" applyFont="1" applyFill="1" applyBorder="1" applyAlignment="1">
      <alignment horizontal="center" vertical="center"/>
    </xf>
    <xf numFmtId="0" fontId="21" fillId="8" borderId="0" xfId="0" applyFont="1" applyFill="1"/>
    <xf numFmtId="0" fontId="21" fillId="8" borderId="7" xfId="0" applyFont="1" applyFill="1" applyBorder="1" applyAlignment="1">
      <alignment horizontal="right"/>
    </xf>
    <xf numFmtId="165" fontId="22" fillId="8" borderId="0" xfId="0" applyNumberFormat="1" applyFont="1" applyFill="1" applyAlignment="1">
      <alignment horizontal="right" vertical="center" wrapText="1"/>
    </xf>
    <xf numFmtId="165" fontId="22" fillId="8" borderId="3" xfId="0" applyNumberFormat="1" applyFont="1" applyFill="1" applyBorder="1" applyAlignment="1">
      <alignment horizontal="right" vertical="center" wrapText="1"/>
    </xf>
    <xf numFmtId="165" fontId="22" fillId="8" borderId="3" xfId="0" applyNumberFormat="1" applyFont="1" applyFill="1" applyBorder="1" applyAlignment="1">
      <alignment wrapText="1"/>
    </xf>
    <xf numFmtId="0" fontId="21" fillId="8" borderId="9" xfId="0" applyFont="1" applyFill="1" applyBorder="1" applyAlignment="1">
      <alignment horizontal="right"/>
    </xf>
    <xf numFmtId="0" fontId="21" fillId="8" borderId="1" xfId="0" applyFont="1" applyFill="1" applyBorder="1"/>
    <xf numFmtId="0" fontId="22" fillId="8" borderId="10" xfId="0" applyFont="1" applyFill="1" applyBorder="1" applyAlignment="1">
      <alignment vertical="center" wrapText="1"/>
    </xf>
    <xf numFmtId="0" fontId="21" fillId="0" borderId="0" xfId="0" applyFont="1" applyAlignment="1">
      <alignment horizontal="right"/>
    </xf>
    <xf numFmtId="0" fontId="15" fillId="0" borderId="0" xfId="0" applyFont="1"/>
    <xf numFmtId="0" fontId="15" fillId="0" borderId="1" xfId="0" applyFont="1" applyBorder="1" applyAlignment="1">
      <alignment horizontal="center" vertical="top" wrapText="1"/>
    </xf>
    <xf numFmtId="0" fontId="15" fillId="0" borderId="1" xfId="0" applyFont="1" applyBorder="1" applyAlignment="1">
      <alignment vertical="top" wrapText="1"/>
    </xf>
    <xf numFmtId="0" fontId="17" fillId="0" borderId="1" xfId="0" applyFont="1" applyBorder="1" applyAlignment="1">
      <alignment horizontal="center" vertical="top" wrapText="1"/>
    </xf>
    <xf numFmtId="0" fontId="15" fillId="0" borderId="11" xfId="0" applyFont="1" applyBorder="1" applyAlignment="1">
      <alignment horizontal="center" vertical="top" wrapText="1"/>
    </xf>
    <xf numFmtId="0" fontId="15" fillId="0" borderId="11" xfId="0" applyFont="1" applyBorder="1" applyAlignment="1">
      <alignment vertical="top" wrapText="1"/>
    </xf>
    <xf numFmtId="0" fontId="15" fillId="0" borderId="11" xfId="0" applyFont="1" applyBorder="1" applyAlignment="1">
      <alignment horizontal="left" vertical="top" wrapText="1"/>
    </xf>
    <xf numFmtId="0" fontId="17" fillId="0" borderId="11" xfId="0" applyFont="1" applyBorder="1" applyAlignment="1">
      <alignment horizontal="center" vertical="top" wrapText="1"/>
    </xf>
    <xf numFmtId="0" fontId="15" fillId="6" borderId="0" xfId="0" applyFont="1" applyFill="1" applyAlignment="1">
      <alignment vertical="top" wrapText="1"/>
    </xf>
    <xf numFmtId="0" fontId="17" fillId="0" borderId="0" xfId="0" applyFont="1" applyAlignment="1">
      <alignment vertical="top" wrapText="1"/>
    </xf>
    <xf numFmtId="0" fontId="15" fillId="0" borderId="0" xfId="0" applyFont="1" applyAlignment="1">
      <alignment horizontal="left" vertical="top" wrapText="1"/>
    </xf>
    <xf numFmtId="164" fontId="15" fillId="0" borderId="0" xfId="0" applyNumberFormat="1" applyFont="1" applyAlignment="1">
      <alignment vertical="top" wrapText="1"/>
    </xf>
    <xf numFmtId="0" fontId="15" fillId="0" borderId="11" xfId="0" applyFont="1" applyBorder="1" applyAlignment="1">
      <alignment vertical="center" wrapText="1"/>
    </xf>
    <xf numFmtId="0" fontId="17" fillId="0" borderId="11" xfId="0" applyFont="1" applyBorder="1" applyAlignment="1">
      <alignment vertical="center" wrapText="1"/>
    </xf>
    <xf numFmtId="0" fontId="15" fillId="0" borderId="0" xfId="0" applyFont="1" applyAlignment="1">
      <alignment horizontal="justify"/>
    </xf>
    <xf numFmtId="0" fontId="15" fillId="0" borderId="2" xfId="0" applyFont="1" applyBorder="1" applyAlignment="1">
      <alignment horizontal="center" vertical="top" wrapText="1"/>
    </xf>
    <xf numFmtId="0" fontId="17" fillId="0" borderId="2" xfId="0" applyFont="1" applyBorder="1" applyAlignment="1">
      <alignment horizontal="center" vertical="top" wrapText="1"/>
    </xf>
    <xf numFmtId="0" fontId="15" fillId="0" borderId="2" xfId="0" applyFont="1" applyBorder="1" applyAlignment="1">
      <alignment vertical="top" wrapText="1"/>
    </xf>
    <xf numFmtId="0" fontId="29" fillId="7" borderId="0" xfId="0" applyFont="1" applyFill="1" applyAlignment="1">
      <alignment horizontal="center" vertical="center" wrapText="1"/>
    </xf>
    <xf numFmtId="0" fontId="29" fillId="7" borderId="0" xfId="0" applyFont="1" applyFill="1" applyAlignment="1">
      <alignment vertical="center" wrapText="1"/>
    </xf>
    <xf numFmtId="0" fontId="30" fillId="0" borderId="0" xfId="0" applyFont="1" applyAlignment="1">
      <alignment vertical="center" wrapText="1"/>
    </xf>
    <xf numFmtId="0" fontId="31" fillId="0" borderId="0" xfId="0" applyFont="1"/>
    <xf numFmtId="0" fontId="32" fillId="0" borderId="0" xfId="0" applyFont="1" applyAlignment="1">
      <alignment vertical="center" wrapText="1"/>
    </xf>
    <xf numFmtId="0" fontId="15" fillId="0" borderId="0" xfId="0" applyFont="1" applyAlignment="1">
      <alignment horizontal="justify" vertical="top" wrapText="1"/>
    </xf>
    <xf numFmtId="0" fontId="17" fillId="8" borderId="1" xfId="0" applyFont="1" applyFill="1" applyBorder="1" applyAlignment="1">
      <alignment horizontal="justify" vertical="top"/>
    </xf>
    <xf numFmtId="0" fontId="17" fillId="8" borderId="11" xfId="0" applyFont="1" applyFill="1" applyBorder="1" applyAlignment="1">
      <alignment horizontal="justify" vertical="center" wrapText="1"/>
    </xf>
    <xf numFmtId="0" fontId="15" fillId="8" borderId="0" xfId="0" applyFont="1" applyFill="1" applyAlignment="1">
      <alignment horizontal="justify" vertical="center" wrapText="1"/>
    </xf>
    <xf numFmtId="0" fontId="15" fillId="0" borderId="0" xfId="0" applyFont="1" applyAlignment="1">
      <alignment horizontal="justify" vertical="center" wrapText="1"/>
    </xf>
    <xf numFmtId="0" fontId="14" fillId="7" borderId="0" xfId="0" applyFont="1" applyFill="1" applyAlignment="1">
      <alignment horizontal="justify"/>
    </xf>
    <xf numFmtId="0" fontId="18" fillId="9" borderId="0" xfId="0" applyFont="1" applyFill="1" applyAlignment="1">
      <alignment horizontal="justify" vertical="top" wrapText="1"/>
    </xf>
    <xf numFmtId="0" fontId="15" fillId="0" borderId="1" xfId="0" applyFont="1" applyBorder="1" applyAlignment="1">
      <alignment horizontal="justify" vertical="top" wrapText="1"/>
    </xf>
    <xf numFmtId="0" fontId="15" fillId="0" borderId="11" xfId="0" applyFont="1" applyBorder="1" applyAlignment="1">
      <alignment horizontal="justify" vertical="top" wrapText="1"/>
    </xf>
    <xf numFmtId="0" fontId="18" fillId="9" borderId="11" xfId="0" applyFont="1" applyFill="1" applyBorder="1" applyAlignment="1">
      <alignment horizontal="justify" vertical="top" wrapText="1"/>
    </xf>
    <xf numFmtId="0" fontId="15" fillId="0" borderId="2" xfId="0" applyFont="1" applyBorder="1" applyAlignment="1">
      <alignment horizontal="justify" vertical="top" wrapText="1"/>
    </xf>
    <xf numFmtId="0" fontId="14" fillId="7" borderId="0" xfId="0" applyFont="1" applyFill="1" applyAlignment="1">
      <alignment horizontal="justify" vertical="top" wrapText="1"/>
    </xf>
    <xf numFmtId="0" fontId="24" fillId="0" borderId="11" xfId="0" applyFont="1" applyBorder="1" applyAlignment="1">
      <alignment horizontal="justify" vertical="top" wrapText="1"/>
    </xf>
    <xf numFmtId="0" fontId="15" fillId="0" borderId="12" xfId="0" applyFont="1" applyBorder="1" applyAlignment="1">
      <alignment vertical="top" wrapText="1"/>
    </xf>
    <xf numFmtId="0" fontId="15" fillId="10" borderId="12" xfId="0" applyFont="1" applyFill="1" applyBorder="1" applyAlignment="1">
      <alignment vertical="top" wrapText="1"/>
    </xf>
    <xf numFmtId="0" fontId="15" fillId="0" borderId="13" xfId="0" applyFont="1" applyBorder="1" applyAlignment="1">
      <alignment vertical="top" wrapText="1"/>
    </xf>
    <xf numFmtId="0" fontId="1" fillId="0" borderId="0" xfId="0" applyFont="1" applyAlignment="1">
      <alignment vertical="center" wrapText="1"/>
    </xf>
    <xf numFmtId="0" fontId="15" fillId="11" borderId="0" xfId="0" applyFont="1" applyFill="1" applyAlignment="1">
      <alignment vertical="top" wrapText="1"/>
    </xf>
    <xf numFmtId="0" fontId="15" fillId="12" borderId="0" xfId="0" applyFont="1" applyFill="1" applyAlignment="1">
      <alignment vertical="top" wrapText="1"/>
    </xf>
    <xf numFmtId="0" fontId="17" fillId="12" borderId="0" xfId="0" applyFont="1" applyFill="1" applyAlignment="1">
      <alignment vertical="top" wrapText="1"/>
    </xf>
    <xf numFmtId="0" fontId="13" fillId="7" borderId="0" xfId="0" applyFont="1" applyFill="1" applyAlignment="1">
      <alignment horizontal="center"/>
    </xf>
    <xf numFmtId="0" fontId="5" fillId="0" borderId="0" xfId="0" applyFont="1" applyAlignment="1">
      <alignment horizontal="left"/>
    </xf>
    <xf numFmtId="0" fontId="7" fillId="0" borderId="0" xfId="0" applyFont="1" applyAlignment="1">
      <alignment horizontal="left" vertical="center" wrapText="1"/>
    </xf>
    <xf numFmtId="0" fontId="17" fillId="2" borderId="0" xfId="0" applyFont="1" applyFill="1" applyAlignment="1">
      <alignment horizontal="center" vertical="center"/>
    </xf>
    <xf numFmtId="0" fontId="28" fillId="2" borderId="7" xfId="0" applyFont="1" applyFill="1" applyBorder="1" applyAlignment="1">
      <alignment horizontal="center"/>
    </xf>
    <xf numFmtId="0" fontId="28" fillId="2" borderId="0" xfId="0" applyFont="1" applyFill="1" applyAlignment="1">
      <alignment horizontal="center"/>
    </xf>
    <xf numFmtId="0" fontId="28" fillId="2" borderId="8" xfId="0" applyFont="1" applyFill="1" applyBorder="1" applyAlignment="1">
      <alignment horizontal="center"/>
    </xf>
    <xf numFmtId="0" fontId="27" fillId="7" borderId="0" xfId="0" applyFont="1" applyFill="1" applyAlignment="1">
      <alignment horizontal="center" vertical="center"/>
    </xf>
    <xf numFmtId="0" fontId="12" fillId="7" borderId="0" xfId="0" applyFont="1" applyFill="1" applyAlignment="1">
      <alignment horizontal="center" vertical="center"/>
    </xf>
    <xf numFmtId="14" fontId="15" fillId="8" borderId="11" xfId="0" applyNumberFormat="1" applyFont="1" applyFill="1" applyBorder="1" applyAlignment="1">
      <alignment horizontal="left" vertical="center" wrapText="1"/>
    </xf>
  </cellXfs>
  <cellStyles count="5">
    <cellStyle name="Millares 2" xfId="1" xr:uid="{00000000-0005-0000-0000-000000000000}"/>
    <cellStyle name="Normal" xfId="0" builtinId="0"/>
    <cellStyle name="Normal 2" xfId="2" xr:uid="{00000000-0005-0000-0000-000002000000}"/>
    <cellStyle name="Normal 2 2" xfId="4" xr:uid="{00000000-0005-0000-0000-000003000000}"/>
    <cellStyle name="Normal 4" xfId="3" xr:uid="{00000000-0005-0000-0000-000004000000}"/>
  </cellStyles>
  <dxfs count="0"/>
  <tableStyles count="0" defaultTableStyle="TableStyleMedium9" defaultPivotStyle="PivotStyleLight16"/>
  <colors>
    <mruColors>
      <color rgb="FF2534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pageSetUpPr fitToPage="1"/>
  </sheetPr>
  <dimension ref="A1:AG129"/>
  <sheetViews>
    <sheetView zoomScaleNormal="100" zoomScalePageLayoutView="125" workbookViewId="0">
      <selection activeCell="C14" sqref="C14"/>
    </sheetView>
  </sheetViews>
  <sheetFormatPr baseColWidth="10" defaultRowHeight="15.75" x14ac:dyDescent="0.2"/>
  <cols>
    <col min="1" max="1" width="8.85546875" style="52" customWidth="1"/>
    <col min="2" max="2" width="6.7109375" style="52" customWidth="1"/>
    <col min="3" max="3" width="85.5703125" style="133" customWidth="1"/>
    <col min="4" max="4" width="23" style="30" customWidth="1"/>
    <col min="5" max="5" width="95.5703125" style="49" customWidth="1"/>
    <col min="6" max="6" width="103" style="49" customWidth="1"/>
    <col min="7" max="7" width="45.7109375" style="49" customWidth="1"/>
    <col min="8" max="8" width="45.7109375" style="49" hidden="1" customWidth="1"/>
    <col min="9" max="9" width="30.42578125" style="49" customWidth="1"/>
    <col min="10" max="10" width="11.42578125" style="49" customWidth="1"/>
    <col min="11" max="11" width="30.7109375" style="49" customWidth="1"/>
    <col min="12" max="14" width="11.42578125" style="49" customWidth="1"/>
    <col min="15" max="15" width="15" style="49" customWidth="1"/>
    <col min="16" max="16" width="20.85546875" style="49" customWidth="1"/>
    <col min="17" max="17" width="27.85546875" style="49" customWidth="1"/>
    <col min="18" max="18" width="37.140625" style="49" customWidth="1"/>
    <col min="19" max="19" width="14" style="49" customWidth="1"/>
    <col min="20" max="20" width="11.85546875" style="49" customWidth="1"/>
    <col min="21" max="21" width="11.42578125" style="49" customWidth="1"/>
    <col min="22" max="22" width="14.7109375" style="49" customWidth="1"/>
    <col min="23" max="24" width="13.28515625" style="49" customWidth="1"/>
    <col min="25" max="25" width="15.85546875" style="49" customWidth="1"/>
    <col min="26" max="26" width="13.85546875" style="50" hidden="1" customWidth="1"/>
    <col min="27" max="27" width="41.42578125" style="51" hidden="1" customWidth="1"/>
    <col min="28" max="28" width="13.28515625" style="50" customWidth="1"/>
    <col min="29" max="29" width="11.42578125" style="50" customWidth="1"/>
    <col min="30" max="30" width="13.28515625" style="50" customWidth="1"/>
    <col min="31" max="31" width="11.42578125" style="50" customWidth="1"/>
    <col min="32" max="32" width="19.140625" style="50" customWidth="1"/>
    <col min="33" max="33" width="11.42578125" style="50" customWidth="1"/>
    <col min="34" max="34" width="31" style="49" customWidth="1"/>
    <col min="35" max="37" width="11.42578125" style="49" customWidth="1"/>
    <col min="38" max="38" width="14.85546875" style="49" customWidth="1"/>
    <col min="39" max="39" width="11.42578125" style="49" customWidth="1"/>
    <col min="40" max="16384" width="11.42578125" style="49"/>
  </cols>
  <sheetData>
    <row r="1" spans="1:31" s="126" customFormat="1" ht="20.25" x14ac:dyDescent="0.3">
      <c r="A1" s="124"/>
      <c r="B1" s="124"/>
      <c r="C1" s="149" t="s">
        <v>317</v>
      </c>
      <c r="D1" s="149"/>
      <c r="E1" s="149"/>
      <c r="F1" s="125"/>
      <c r="O1" s="127"/>
      <c r="X1" s="128"/>
      <c r="Y1" s="128"/>
      <c r="Z1" s="128"/>
      <c r="AA1" s="128"/>
      <c r="AB1" s="128"/>
      <c r="AC1" s="128"/>
      <c r="AD1" s="128"/>
      <c r="AE1" s="128"/>
    </row>
    <row r="2" spans="1:31" s="49" customFormat="1" x14ac:dyDescent="0.2">
      <c r="A2" s="52"/>
      <c r="B2" s="52"/>
      <c r="C2" s="129"/>
      <c r="U2" s="54"/>
      <c r="V2" s="54"/>
      <c r="W2" s="50"/>
      <c r="X2" s="50"/>
      <c r="Y2" s="50"/>
      <c r="Z2" s="50"/>
      <c r="AA2" s="50"/>
    </row>
    <row r="3" spans="1:31" s="49" customFormat="1" ht="21.75" customHeight="1" x14ac:dyDescent="0.2">
      <c r="A3" s="61"/>
      <c r="B3" s="61"/>
      <c r="C3" s="130" t="s">
        <v>453</v>
      </c>
      <c r="D3" s="62"/>
      <c r="E3" s="63" t="s">
        <v>454</v>
      </c>
      <c r="F3" s="62"/>
      <c r="U3" s="50"/>
      <c r="V3" s="50"/>
      <c r="W3" s="50"/>
      <c r="X3" s="50"/>
      <c r="Y3" s="50"/>
      <c r="Z3" s="50"/>
      <c r="AA3" s="50"/>
    </row>
    <row r="4" spans="1:31" s="49" customFormat="1" ht="21.75" customHeight="1" x14ac:dyDescent="0.2">
      <c r="A4" s="61"/>
      <c r="B4" s="61"/>
      <c r="C4" s="131" t="s">
        <v>307</v>
      </c>
      <c r="D4" s="62"/>
      <c r="E4" s="64" t="s">
        <v>445</v>
      </c>
      <c r="F4" s="62"/>
      <c r="H4" s="49" t="s">
        <v>315</v>
      </c>
      <c r="U4" s="54"/>
      <c r="V4" s="54"/>
      <c r="W4" s="50"/>
      <c r="X4" s="50"/>
      <c r="Y4" s="50"/>
      <c r="Z4" s="50"/>
      <c r="AA4" s="50"/>
    </row>
    <row r="5" spans="1:31" s="49" customFormat="1" ht="21.75" customHeight="1" x14ac:dyDescent="0.2">
      <c r="A5" s="61"/>
      <c r="B5" s="61"/>
      <c r="C5" s="131" t="s">
        <v>308</v>
      </c>
      <c r="D5" s="62"/>
      <c r="E5" s="64" t="s">
        <v>446</v>
      </c>
      <c r="F5" s="62"/>
      <c r="H5" s="49" t="s">
        <v>5</v>
      </c>
      <c r="U5" s="54"/>
      <c r="V5" s="54"/>
      <c r="W5" s="50"/>
      <c r="X5" s="50"/>
      <c r="Y5" s="50"/>
      <c r="Z5" s="50"/>
      <c r="AA5" s="50"/>
    </row>
    <row r="6" spans="1:31" s="49" customFormat="1" ht="21.75" customHeight="1" x14ac:dyDescent="0.2">
      <c r="A6" s="61"/>
      <c r="B6" s="61"/>
      <c r="C6" s="131" t="s">
        <v>311</v>
      </c>
      <c r="D6" s="62"/>
      <c r="E6" s="64" t="s">
        <v>452</v>
      </c>
      <c r="F6" s="62"/>
      <c r="H6" s="49" t="s">
        <v>316</v>
      </c>
      <c r="U6" s="54"/>
      <c r="V6" s="54"/>
      <c r="W6" s="50"/>
      <c r="X6" s="50"/>
      <c r="Y6" s="50"/>
      <c r="Z6" s="50"/>
      <c r="AA6" s="50"/>
    </row>
    <row r="7" spans="1:31" s="49" customFormat="1" ht="21.75" customHeight="1" x14ac:dyDescent="0.2">
      <c r="A7" s="61"/>
      <c r="B7" s="61"/>
      <c r="C7" s="131" t="s">
        <v>288</v>
      </c>
      <c r="D7" s="62"/>
      <c r="E7" s="158">
        <v>43581</v>
      </c>
      <c r="F7" s="62"/>
      <c r="U7" s="54"/>
      <c r="V7" s="54"/>
      <c r="W7" s="50"/>
      <c r="X7" s="50"/>
      <c r="Y7" s="50"/>
      <c r="Z7" s="50"/>
      <c r="AA7" s="50"/>
    </row>
    <row r="8" spans="1:31" s="49" customFormat="1" x14ac:dyDescent="0.2">
      <c r="A8" s="61"/>
      <c r="B8" s="61"/>
      <c r="C8" s="132"/>
      <c r="D8" s="62"/>
      <c r="E8" s="62"/>
      <c r="F8" s="62"/>
      <c r="U8" s="54"/>
      <c r="V8" s="54"/>
      <c r="W8" s="50"/>
      <c r="X8" s="50"/>
      <c r="Y8" s="50"/>
      <c r="Z8" s="50"/>
      <c r="AA8" s="50"/>
    </row>
    <row r="9" spans="1:31" s="49" customFormat="1" x14ac:dyDescent="0.2">
      <c r="A9" s="52"/>
      <c r="B9" s="52"/>
      <c r="C9" s="133"/>
      <c r="U9" s="54"/>
      <c r="V9" s="54"/>
      <c r="W9" s="50"/>
      <c r="X9" s="50"/>
      <c r="Y9" s="50"/>
      <c r="Z9" s="50"/>
      <c r="AA9" s="50"/>
    </row>
    <row r="10" spans="1:31" s="49" customFormat="1" x14ac:dyDescent="0.25">
      <c r="A10" s="56" t="s">
        <v>306</v>
      </c>
      <c r="B10" s="48"/>
      <c r="C10" s="134" t="s">
        <v>6</v>
      </c>
      <c r="D10" s="56" t="s">
        <v>7</v>
      </c>
      <c r="E10" s="56" t="s">
        <v>312</v>
      </c>
      <c r="F10" s="56" t="s">
        <v>313</v>
      </c>
      <c r="X10" s="50"/>
      <c r="Y10" s="50"/>
      <c r="Z10" s="50"/>
      <c r="AA10" s="50"/>
      <c r="AB10" s="50"/>
      <c r="AC10" s="50"/>
      <c r="AD10" s="50"/>
      <c r="AE10" s="50"/>
    </row>
    <row r="11" spans="1:31" s="49" customFormat="1" x14ac:dyDescent="0.2">
      <c r="A11" s="52"/>
      <c r="B11" s="52"/>
      <c r="C11" s="133"/>
      <c r="M11" s="52"/>
      <c r="X11" s="50"/>
      <c r="Y11" s="50"/>
      <c r="Z11" s="50"/>
      <c r="AA11" s="50"/>
      <c r="AB11" s="50"/>
      <c r="AC11" s="50"/>
      <c r="AD11" s="50"/>
      <c r="AE11" s="50"/>
    </row>
    <row r="12" spans="1:31" s="49" customFormat="1" ht="24.75" customHeight="1" x14ac:dyDescent="0.2">
      <c r="A12" s="57"/>
      <c r="B12" s="57">
        <v>1</v>
      </c>
      <c r="C12" s="135" t="s">
        <v>8</v>
      </c>
      <c r="D12" s="58"/>
      <c r="E12" s="58"/>
      <c r="F12" s="58"/>
      <c r="G12" s="51"/>
      <c r="H12" s="51"/>
      <c r="I12" s="51"/>
      <c r="J12" s="51"/>
      <c r="K12" s="51"/>
      <c r="L12" s="51"/>
      <c r="M12" s="53"/>
      <c r="N12" s="51"/>
      <c r="O12" s="51"/>
      <c r="P12" s="51"/>
      <c r="Q12" s="51"/>
      <c r="R12" s="51"/>
      <c r="S12" s="51"/>
      <c r="T12" s="51"/>
      <c r="U12" s="51"/>
      <c r="V12" s="51"/>
      <c r="W12" s="51"/>
      <c r="X12" s="55"/>
      <c r="Y12" s="55"/>
      <c r="Z12" s="50"/>
      <c r="AA12" s="50"/>
      <c r="AB12" s="50"/>
      <c r="AC12" s="50"/>
      <c r="AD12" s="50"/>
      <c r="AE12" s="50"/>
    </row>
    <row r="13" spans="1:31" s="106" customFormat="1" x14ac:dyDescent="0.25">
      <c r="C13" s="120"/>
    </row>
    <row r="14" spans="1:31" ht="110.25" x14ac:dyDescent="0.2">
      <c r="A14" s="107" t="str">
        <f>IF('Por-tema'!I9="X","E",IF('Por-tema'!J9="X","T","P"))</f>
        <v>P</v>
      </c>
      <c r="B14" s="107" t="s">
        <v>9</v>
      </c>
      <c r="C14" s="136" t="s">
        <v>319</v>
      </c>
      <c r="D14" s="109" t="s">
        <v>315</v>
      </c>
      <c r="E14" s="108" t="s">
        <v>354</v>
      </c>
      <c r="F14" s="108" t="s">
        <v>355</v>
      </c>
      <c r="G14" s="146" t="s">
        <v>447</v>
      </c>
      <c r="H14" s="146" t="s">
        <v>447</v>
      </c>
      <c r="I14" s="147" t="s">
        <v>449</v>
      </c>
      <c r="J14" s="51"/>
      <c r="K14" s="51"/>
      <c r="L14" s="51"/>
      <c r="M14" s="51"/>
      <c r="N14" s="51"/>
      <c r="O14" s="53"/>
      <c r="P14" s="51"/>
      <c r="Q14" s="51"/>
      <c r="R14" s="51"/>
      <c r="S14" s="51"/>
      <c r="T14" s="51"/>
      <c r="U14" s="51"/>
      <c r="V14" s="51"/>
      <c r="W14" s="51"/>
      <c r="X14" s="51"/>
      <c r="Y14" s="51"/>
      <c r="Z14" s="55"/>
      <c r="AA14" s="51" t="s">
        <v>10</v>
      </c>
    </row>
    <row r="15" spans="1:31" ht="63" x14ac:dyDescent="0.2">
      <c r="A15" s="110" t="str">
        <f>IF('Por-tema'!I10="X","E",IF('Por-tema'!J10="X","T","P"))</f>
        <v>T</v>
      </c>
      <c r="B15" s="110" t="s">
        <v>11</v>
      </c>
      <c r="C15" s="137" t="s">
        <v>12</v>
      </c>
      <c r="D15" s="109" t="s">
        <v>315</v>
      </c>
      <c r="E15" s="111" t="s">
        <v>356</v>
      </c>
      <c r="F15" s="111" t="s">
        <v>357</v>
      </c>
      <c r="G15" s="51"/>
      <c r="H15" s="51"/>
      <c r="I15" s="51"/>
      <c r="J15" s="51"/>
      <c r="K15" s="51"/>
      <c r="L15" s="51"/>
      <c r="M15" s="51"/>
      <c r="N15" s="51"/>
      <c r="O15" s="53"/>
      <c r="P15" s="51"/>
      <c r="Q15" s="51"/>
      <c r="R15" s="51"/>
      <c r="S15" s="51"/>
      <c r="T15" s="51"/>
      <c r="U15" s="51"/>
      <c r="V15" s="51"/>
      <c r="W15" s="51"/>
      <c r="X15" s="51"/>
      <c r="Y15" s="51"/>
      <c r="Z15" s="55"/>
      <c r="AA15" s="51" t="s">
        <v>13</v>
      </c>
    </row>
    <row r="16" spans="1:31" ht="152.25" customHeight="1" x14ac:dyDescent="0.2">
      <c r="A16" s="110" t="str">
        <f>IF('Por-tema'!I11="X","E",IF('Por-tema'!J11="X","T","P"))</f>
        <v>T</v>
      </c>
      <c r="B16" s="110" t="s">
        <v>14</v>
      </c>
      <c r="C16" s="137" t="s">
        <v>320</v>
      </c>
      <c r="D16" s="109" t="s">
        <v>315</v>
      </c>
      <c r="E16" s="111" t="s">
        <v>358</v>
      </c>
      <c r="F16" s="111"/>
      <c r="G16" s="51"/>
      <c r="H16" s="51"/>
      <c r="I16" s="51"/>
      <c r="J16" s="51"/>
      <c r="K16" s="51"/>
      <c r="L16" s="51"/>
      <c r="M16" s="51"/>
      <c r="N16" s="51"/>
      <c r="O16" s="53"/>
      <c r="P16" s="51"/>
      <c r="Q16" s="51"/>
      <c r="R16" s="51"/>
      <c r="S16" s="51"/>
      <c r="T16" s="51"/>
      <c r="U16" s="51"/>
      <c r="V16" s="51"/>
      <c r="W16" s="51"/>
      <c r="X16" s="51"/>
      <c r="Y16" s="51"/>
      <c r="Z16" s="55"/>
      <c r="AA16" s="51" t="s">
        <v>15</v>
      </c>
    </row>
    <row r="17" spans="1:33" ht="110.25" x14ac:dyDescent="0.2">
      <c r="A17" s="110" t="str">
        <f>IF('Por-tema'!I12="X","E",IF('Por-tema'!J12="X","T","P"))</f>
        <v>E</v>
      </c>
      <c r="B17" s="110" t="s">
        <v>16</v>
      </c>
      <c r="C17" s="137" t="s">
        <v>321</v>
      </c>
      <c r="D17" s="109" t="s">
        <v>315</v>
      </c>
      <c r="E17" s="111" t="s">
        <v>359</v>
      </c>
      <c r="F17" s="111"/>
      <c r="G17" s="51"/>
      <c r="H17" s="51"/>
      <c r="I17" s="51"/>
      <c r="J17" s="51"/>
      <c r="K17" s="51"/>
      <c r="L17" s="51"/>
      <c r="M17" s="51"/>
      <c r="N17" s="51"/>
      <c r="O17" s="53"/>
      <c r="P17" s="51"/>
      <c r="Q17" s="51"/>
      <c r="R17" s="51"/>
      <c r="S17" s="51"/>
      <c r="T17" s="51"/>
      <c r="U17" s="51"/>
      <c r="V17" s="51"/>
      <c r="W17" s="51"/>
      <c r="X17" s="51"/>
      <c r="Y17" s="51"/>
      <c r="Z17" s="55"/>
      <c r="AA17" s="51" t="s">
        <v>17</v>
      </c>
    </row>
    <row r="18" spans="1:33" ht="120.75" customHeight="1" x14ac:dyDescent="0.2">
      <c r="A18" s="110" t="str">
        <f>IF('Por-tema'!I13="X","E",IF('Por-tema'!J13="X","T","P"))</f>
        <v>E</v>
      </c>
      <c r="B18" s="110" t="s">
        <v>18</v>
      </c>
      <c r="C18" s="137" t="s">
        <v>322</v>
      </c>
      <c r="D18" s="109" t="s">
        <v>315</v>
      </c>
      <c r="E18" s="111" t="s">
        <v>359</v>
      </c>
      <c r="F18" s="111" t="s">
        <v>360</v>
      </c>
      <c r="G18" s="51"/>
      <c r="H18" s="51"/>
      <c r="I18" s="51"/>
      <c r="J18" s="51"/>
      <c r="K18" s="51"/>
      <c r="L18" s="51"/>
      <c r="M18" s="51"/>
      <c r="N18" s="51"/>
      <c r="O18" s="53"/>
      <c r="P18" s="51"/>
      <c r="Q18" s="51"/>
      <c r="R18" s="51"/>
      <c r="S18" s="51"/>
      <c r="T18" s="51"/>
      <c r="U18" s="51"/>
      <c r="V18" s="51"/>
      <c r="W18" s="51"/>
      <c r="X18" s="51"/>
      <c r="Y18" s="51"/>
      <c r="Z18" s="55"/>
      <c r="AA18" s="51" t="s">
        <v>19</v>
      </c>
    </row>
    <row r="19" spans="1:33" ht="161.25" customHeight="1" x14ac:dyDescent="0.2">
      <c r="A19" s="110" t="str">
        <f>IF('Por-tema'!I14="X","E",IF('Por-tema'!J14="X","T","P"))</f>
        <v>E</v>
      </c>
      <c r="B19" s="110" t="s">
        <v>20</v>
      </c>
      <c r="C19" s="137" t="s">
        <v>323</v>
      </c>
      <c r="D19" s="109" t="s">
        <v>315</v>
      </c>
      <c r="E19" s="111" t="s">
        <v>361</v>
      </c>
      <c r="F19" s="111" t="s">
        <v>360</v>
      </c>
      <c r="G19" s="51"/>
      <c r="H19" s="51"/>
      <c r="I19" s="51"/>
      <c r="J19" s="51"/>
      <c r="K19" s="51"/>
      <c r="L19" s="51"/>
      <c r="M19" s="51"/>
      <c r="N19" s="51"/>
      <c r="O19" s="53"/>
      <c r="P19" s="51"/>
      <c r="Q19" s="51"/>
      <c r="R19" s="51"/>
      <c r="S19" s="51"/>
      <c r="T19" s="51"/>
      <c r="U19" s="51"/>
      <c r="V19" s="51"/>
      <c r="W19" s="51"/>
      <c r="X19" s="51"/>
      <c r="Y19" s="51"/>
      <c r="Z19" s="55"/>
      <c r="AA19" s="51" t="s">
        <v>21</v>
      </c>
    </row>
    <row r="20" spans="1:33" ht="72.75" customHeight="1" x14ac:dyDescent="0.2">
      <c r="A20" s="110" t="str">
        <f>IF('Por-tema'!I15="X","E",IF('Por-tema'!J15="X","T","P"))</f>
        <v>T</v>
      </c>
      <c r="B20" s="110" t="s">
        <v>22</v>
      </c>
      <c r="C20" s="137" t="s">
        <v>23</v>
      </c>
      <c r="D20" s="109" t="s">
        <v>315</v>
      </c>
      <c r="E20" s="111" t="s">
        <v>362</v>
      </c>
      <c r="F20" s="111"/>
      <c r="G20" s="51"/>
      <c r="H20" s="51"/>
      <c r="I20" s="51"/>
      <c r="J20" s="51"/>
      <c r="K20" s="51"/>
      <c r="L20" s="51"/>
      <c r="M20" s="51"/>
      <c r="N20" s="51"/>
      <c r="O20" s="53"/>
      <c r="P20" s="51"/>
      <c r="Q20" s="51"/>
      <c r="R20" s="51"/>
      <c r="S20" s="51"/>
      <c r="T20" s="51"/>
      <c r="U20" s="51"/>
      <c r="V20" s="51"/>
      <c r="W20" s="51"/>
      <c r="X20" s="51"/>
      <c r="Y20" s="51"/>
      <c r="Z20" s="55"/>
      <c r="AA20" s="51" t="s">
        <v>24</v>
      </c>
    </row>
    <row r="21" spans="1:33" ht="72.75" customHeight="1" x14ac:dyDescent="0.2">
      <c r="A21" s="110" t="str">
        <f>IF('Por-tema'!I16="X","E",IF('Por-tema'!J16="X","T","P"))</f>
        <v>E</v>
      </c>
      <c r="B21" s="110" t="s">
        <v>25</v>
      </c>
      <c r="C21" s="137" t="s">
        <v>26</v>
      </c>
      <c r="D21" s="109" t="s">
        <v>315</v>
      </c>
      <c r="E21" s="111" t="s">
        <v>363</v>
      </c>
      <c r="F21" s="111"/>
      <c r="G21" s="51"/>
      <c r="H21" s="51"/>
      <c r="I21" s="51"/>
      <c r="J21" s="51"/>
      <c r="K21" s="51"/>
      <c r="L21" s="51"/>
      <c r="M21" s="51"/>
      <c r="N21" s="51"/>
      <c r="O21" s="53"/>
      <c r="P21" s="51"/>
      <c r="Q21" s="51"/>
      <c r="R21" s="51"/>
      <c r="S21" s="51"/>
      <c r="T21" s="51"/>
      <c r="U21" s="51"/>
      <c r="V21" s="51"/>
      <c r="W21" s="51"/>
      <c r="X21" s="51"/>
      <c r="Y21" s="51"/>
      <c r="Z21" s="55"/>
      <c r="AA21" s="51" t="s">
        <v>27</v>
      </c>
    </row>
    <row r="22" spans="1:33" ht="178.5" customHeight="1" x14ac:dyDescent="0.2">
      <c r="A22" s="110" t="str">
        <f>IF('Por-tema'!I17="X","E",IF('Por-tema'!J17="X","T","P"))</f>
        <v>P</v>
      </c>
      <c r="B22" s="110" t="s">
        <v>28</v>
      </c>
      <c r="C22" s="137" t="s">
        <v>324</v>
      </c>
      <c r="D22" s="109" t="s">
        <v>315</v>
      </c>
      <c r="E22" s="111" t="s">
        <v>364</v>
      </c>
      <c r="F22" s="111"/>
      <c r="G22" s="51"/>
      <c r="H22" s="51"/>
      <c r="I22" s="51"/>
      <c r="J22" s="51"/>
      <c r="K22" s="51"/>
      <c r="L22" s="51"/>
      <c r="M22" s="51"/>
      <c r="N22" s="51"/>
      <c r="O22" s="53"/>
      <c r="P22" s="51"/>
      <c r="Q22" s="51"/>
      <c r="R22" s="51"/>
      <c r="S22" s="51"/>
      <c r="T22" s="51"/>
      <c r="U22" s="51"/>
      <c r="V22" s="51"/>
      <c r="W22" s="51"/>
      <c r="X22" s="51"/>
      <c r="Y22" s="51"/>
      <c r="Z22" s="55"/>
      <c r="AA22" s="51" t="s">
        <v>29</v>
      </c>
    </row>
    <row r="23" spans="1:33" ht="49.5" customHeight="1" x14ac:dyDescent="0.2">
      <c r="A23" s="110" t="str">
        <f>IF('Por-tema'!I18="X","E",IF('Por-tema'!J18="X","T","P"))</f>
        <v>P</v>
      </c>
      <c r="B23" s="110" t="s">
        <v>30</v>
      </c>
      <c r="C23" s="137" t="s">
        <v>31</v>
      </c>
      <c r="D23" s="109" t="s">
        <v>315</v>
      </c>
      <c r="E23" s="111" t="s">
        <v>365</v>
      </c>
      <c r="F23" s="111"/>
      <c r="G23" s="51"/>
      <c r="H23" s="51"/>
      <c r="I23" s="51"/>
      <c r="J23" s="51"/>
      <c r="K23" s="51"/>
      <c r="L23" s="51"/>
      <c r="M23" s="51"/>
      <c r="N23" s="51"/>
      <c r="O23" s="53"/>
      <c r="P23" s="51"/>
      <c r="Q23" s="51"/>
      <c r="R23" s="51"/>
      <c r="S23" s="51"/>
      <c r="T23" s="51"/>
      <c r="U23" s="51"/>
      <c r="V23" s="51"/>
      <c r="W23" s="51"/>
      <c r="X23" s="51"/>
      <c r="Y23" s="51"/>
      <c r="Z23" s="55"/>
      <c r="AA23" s="51" t="s">
        <v>32</v>
      </c>
    </row>
    <row r="24" spans="1:33" ht="93" customHeight="1" x14ac:dyDescent="0.2">
      <c r="A24" s="110" t="str">
        <f>IF('Por-tema'!I19="X","E",IF('Por-tema'!J19="X","T","P"))</f>
        <v>T</v>
      </c>
      <c r="B24" s="110" t="s">
        <v>33</v>
      </c>
      <c r="C24" s="137" t="s">
        <v>34</v>
      </c>
      <c r="D24" s="109" t="s">
        <v>315</v>
      </c>
      <c r="E24" s="111" t="s">
        <v>366</v>
      </c>
      <c r="F24" s="111"/>
      <c r="G24" s="51"/>
      <c r="H24" s="51"/>
      <c r="I24" s="51"/>
      <c r="J24" s="51"/>
      <c r="K24" s="51"/>
      <c r="L24" s="51"/>
      <c r="M24" s="51"/>
      <c r="N24" s="51"/>
      <c r="O24" s="53"/>
      <c r="P24" s="51"/>
      <c r="Q24" s="51"/>
      <c r="R24" s="51"/>
      <c r="S24" s="51"/>
      <c r="T24" s="51"/>
      <c r="U24" s="51"/>
      <c r="V24" s="51"/>
      <c r="W24" s="51"/>
      <c r="X24" s="51"/>
      <c r="Y24" s="51"/>
      <c r="Z24" s="55"/>
      <c r="AA24" s="51" t="s">
        <v>35</v>
      </c>
    </row>
    <row r="25" spans="1:33" ht="49.5" customHeight="1" x14ac:dyDescent="0.2">
      <c r="A25" s="110" t="str">
        <f>IF('Por-tema'!I20="X","E",IF('Por-tema'!J20="X","T","P"))</f>
        <v>E</v>
      </c>
      <c r="B25" s="110" t="s">
        <v>36</v>
      </c>
      <c r="C25" s="137" t="s">
        <v>37</v>
      </c>
      <c r="D25" s="109" t="s">
        <v>315</v>
      </c>
      <c r="E25" s="111" t="s">
        <v>367</v>
      </c>
      <c r="F25" s="111"/>
      <c r="G25" s="51"/>
      <c r="H25" s="51"/>
      <c r="I25" s="51"/>
      <c r="J25" s="51"/>
      <c r="K25" s="51"/>
      <c r="L25" s="51"/>
      <c r="M25" s="51"/>
      <c r="N25" s="51"/>
      <c r="O25" s="53"/>
      <c r="P25" s="51"/>
      <c r="Q25" s="51"/>
      <c r="R25" s="51"/>
      <c r="S25" s="51"/>
      <c r="T25" s="51"/>
      <c r="U25" s="51"/>
      <c r="V25" s="51"/>
      <c r="W25" s="51"/>
      <c r="X25" s="51"/>
      <c r="Y25" s="51"/>
      <c r="Z25" s="55"/>
      <c r="AA25" s="51" t="s">
        <v>38</v>
      </c>
    </row>
    <row r="26" spans="1:33" ht="49.5" customHeight="1" x14ac:dyDescent="0.2">
      <c r="A26" s="110" t="str">
        <f>IF('Por-tema'!I21="X","E",IF('Por-tema'!J21="X","T","P"))</f>
        <v>E</v>
      </c>
      <c r="B26" s="110" t="s">
        <v>39</v>
      </c>
      <c r="C26" s="137" t="s">
        <v>40</v>
      </c>
      <c r="D26" s="109" t="s">
        <v>315</v>
      </c>
      <c r="E26" s="111" t="s">
        <v>368</v>
      </c>
      <c r="F26" s="111"/>
      <c r="G26" s="51"/>
      <c r="H26" s="51"/>
      <c r="I26" s="51"/>
      <c r="J26" s="51"/>
      <c r="K26" s="51"/>
      <c r="L26" s="51"/>
      <c r="M26" s="51"/>
      <c r="N26" s="51"/>
      <c r="O26" s="53"/>
      <c r="P26" s="51"/>
      <c r="Q26" s="51"/>
      <c r="R26" s="51"/>
      <c r="S26" s="51"/>
      <c r="T26" s="51"/>
      <c r="U26" s="51"/>
      <c r="V26" s="51"/>
      <c r="W26" s="51"/>
      <c r="X26" s="51"/>
      <c r="Y26" s="51"/>
      <c r="Z26" s="55"/>
      <c r="AA26" s="51" t="s">
        <v>41</v>
      </c>
    </row>
    <row r="27" spans="1:33" ht="148.5" customHeight="1" x14ac:dyDescent="0.2">
      <c r="A27" s="110" t="str">
        <f>IF('Por-tema'!I22="X","E",IF('Por-tema'!J22="X","T","P"))</f>
        <v>T</v>
      </c>
      <c r="B27" s="110" t="s">
        <v>42</v>
      </c>
      <c r="C27" s="137" t="s">
        <v>325</v>
      </c>
      <c r="D27" s="109" t="s">
        <v>315</v>
      </c>
      <c r="E27" s="111" t="s">
        <v>369</v>
      </c>
      <c r="F27" s="111"/>
      <c r="G27" s="51"/>
      <c r="H27" s="51"/>
      <c r="I27" s="51"/>
      <c r="J27" s="51"/>
      <c r="K27" s="51"/>
      <c r="L27" s="51"/>
      <c r="M27" s="51"/>
      <c r="N27" s="51"/>
      <c r="O27" s="53"/>
      <c r="P27" s="51"/>
      <c r="Q27" s="51"/>
      <c r="R27" s="51"/>
      <c r="S27" s="51"/>
      <c r="T27" s="51"/>
      <c r="U27" s="51"/>
      <c r="V27" s="51"/>
      <c r="W27" s="51"/>
      <c r="X27" s="51"/>
      <c r="Y27" s="51"/>
      <c r="Z27" s="55"/>
      <c r="AA27" s="51" t="s">
        <v>43</v>
      </c>
    </row>
    <row r="28" spans="1:33" ht="93" customHeight="1" x14ac:dyDescent="0.2">
      <c r="A28" s="110" t="str">
        <f>IF('Por-tema'!I23="X","E",IF('Por-tema'!J23="X","T","P"))</f>
        <v>T</v>
      </c>
      <c r="B28" s="110" t="s">
        <v>44</v>
      </c>
      <c r="C28" s="137" t="s">
        <v>45</v>
      </c>
      <c r="D28" s="109" t="s">
        <v>315</v>
      </c>
      <c r="E28" s="111" t="s">
        <v>370</v>
      </c>
      <c r="F28" s="111"/>
      <c r="G28" s="51"/>
      <c r="H28" s="51"/>
      <c r="I28" s="51"/>
      <c r="J28" s="51"/>
      <c r="K28" s="51"/>
      <c r="L28" s="51"/>
      <c r="M28" s="51"/>
      <c r="N28" s="51"/>
      <c r="O28" s="53"/>
      <c r="P28" s="51"/>
      <c r="Q28" s="51"/>
      <c r="R28" s="51"/>
      <c r="S28" s="51"/>
      <c r="T28" s="51"/>
      <c r="U28" s="51"/>
      <c r="V28" s="51"/>
      <c r="W28" s="51"/>
      <c r="X28" s="51"/>
      <c r="Y28" s="51"/>
      <c r="Z28" s="55"/>
      <c r="AA28" s="51" t="s">
        <v>46</v>
      </c>
    </row>
    <row r="29" spans="1:33" ht="102.75" customHeight="1" x14ac:dyDescent="0.2">
      <c r="A29" s="110" t="str">
        <f>IF('Por-tema'!I24="X","E",IF('Por-tema'!J24="X","T","P"))</f>
        <v>E</v>
      </c>
      <c r="B29" s="110" t="s">
        <v>47</v>
      </c>
      <c r="C29" s="137" t="s">
        <v>326</v>
      </c>
      <c r="D29" s="109" t="s">
        <v>315</v>
      </c>
      <c r="E29" s="111" t="s">
        <v>371</v>
      </c>
      <c r="F29" s="111" t="s">
        <v>372</v>
      </c>
      <c r="G29" s="51"/>
      <c r="H29" s="51"/>
      <c r="I29" s="51"/>
      <c r="J29" s="51"/>
      <c r="K29" s="51"/>
      <c r="L29" s="51"/>
      <c r="M29" s="51"/>
      <c r="N29" s="51"/>
      <c r="O29" s="53"/>
      <c r="P29" s="51"/>
      <c r="Q29" s="51"/>
      <c r="R29" s="51"/>
      <c r="S29" s="51"/>
      <c r="T29" s="51"/>
      <c r="U29" s="51"/>
      <c r="V29" s="51"/>
      <c r="W29" s="51"/>
      <c r="X29" s="51"/>
      <c r="Y29" s="51"/>
      <c r="Z29" s="55"/>
      <c r="AA29" s="51" t="s">
        <v>48</v>
      </c>
    </row>
    <row r="30" spans="1:33" x14ac:dyDescent="0.2">
      <c r="A30" s="110"/>
      <c r="B30" s="110"/>
      <c r="C30" s="137"/>
      <c r="D30" s="113"/>
      <c r="E30" s="111"/>
      <c r="F30" s="111"/>
      <c r="G30" s="51"/>
      <c r="H30" s="51"/>
      <c r="I30" s="51"/>
      <c r="J30" s="51"/>
      <c r="K30" s="51"/>
      <c r="L30" s="51"/>
      <c r="M30" s="51"/>
      <c r="N30" s="51"/>
      <c r="O30" s="53"/>
      <c r="P30" s="51"/>
      <c r="Q30" s="51"/>
      <c r="R30" s="51"/>
      <c r="S30" s="51"/>
      <c r="T30" s="51"/>
      <c r="U30" s="51"/>
      <c r="V30" s="51"/>
      <c r="W30" s="51"/>
      <c r="X30" s="51"/>
      <c r="Y30" s="55"/>
      <c r="Z30" s="55"/>
    </row>
    <row r="31" spans="1:33" x14ac:dyDescent="0.2">
      <c r="A31" s="92"/>
      <c r="B31" s="92">
        <v>2</v>
      </c>
      <c r="C31" s="138" t="s">
        <v>281</v>
      </c>
      <c r="D31" s="93"/>
      <c r="E31" s="93"/>
      <c r="F31" s="93"/>
      <c r="G31" s="114"/>
      <c r="H31" s="114"/>
      <c r="I31" s="51"/>
      <c r="J31" s="51"/>
      <c r="K31" s="51"/>
      <c r="L31" s="51"/>
      <c r="M31" s="51"/>
      <c r="N31" s="51"/>
      <c r="O31" s="53"/>
      <c r="P31" s="51"/>
      <c r="Q31" s="51"/>
      <c r="R31" s="51"/>
      <c r="S31" s="51"/>
      <c r="T31" s="51"/>
      <c r="U31" s="51"/>
      <c r="V31" s="51"/>
      <c r="W31" s="51"/>
      <c r="X31" s="51"/>
      <c r="Y31" s="51"/>
      <c r="Z31" s="55"/>
      <c r="AA31" s="115"/>
    </row>
    <row r="32" spans="1:33" ht="112.5" customHeight="1" x14ac:dyDescent="0.2">
      <c r="A32" s="110" t="str">
        <f>IF('Por-tema'!I27="X","E",IF('Por-tema'!J27="X","T","P"))</f>
        <v>P</v>
      </c>
      <c r="B32" s="110" t="s">
        <v>49</v>
      </c>
      <c r="C32" s="137" t="s">
        <v>50</v>
      </c>
      <c r="D32" s="109" t="s">
        <v>315</v>
      </c>
      <c r="E32" s="111" t="s">
        <v>373</v>
      </c>
      <c r="F32" s="111"/>
      <c r="G32" s="51"/>
      <c r="H32" s="51"/>
      <c r="I32" s="51"/>
      <c r="J32" s="51"/>
      <c r="K32" s="51"/>
      <c r="L32" s="51"/>
      <c r="M32" s="51"/>
      <c r="N32" s="51"/>
      <c r="O32" s="51"/>
      <c r="P32" s="51"/>
      <c r="Q32" s="51"/>
      <c r="R32" s="51"/>
      <c r="S32" s="51"/>
      <c r="T32" s="51"/>
      <c r="U32" s="51"/>
      <c r="V32" s="51"/>
      <c r="W32" s="51"/>
      <c r="X32" s="51"/>
      <c r="Y32" s="51"/>
      <c r="Z32" s="55"/>
      <c r="AA32" s="51" t="s">
        <v>51</v>
      </c>
      <c r="AF32" s="49"/>
      <c r="AG32" s="49"/>
    </row>
    <row r="33" spans="1:33" ht="289.5" customHeight="1" x14ac:dyDescent="0.2">
      <c r="A33" s="110" t="str">
        <f>IF('Por-tema'!I28="X","E",IF('Por-tema'!J28="X","T","P"))</f>
        <v>P</v>
      </c>
      <c r="B33" s="110" t="s">
        <v>52</v>
      </c>
      <c r="C33" s="137" t="s">
        <v>53</v>
      </c>
      <c r="D33" s="113" t="s">
        <v>5</v>
      </c>
      <c r="E33" s="111"/>
      <c r="F33" s="111" t="s">
        <v>374</v>
      </c>
      <c r="G33" s="51"/>
      <c r="H33" s="51"/>
      <c r="I33" s="51"/>
      <c r="J33" s="51"/>
      <c r="K33" s="51"/>
      <c r="L33" s="51"/>
      <c r="M33" s="51"/>
      <c r="N33" s="51"/>
      <c r="O33" s="51"/>
      <c r="P33" s="51"/>
      <c r="Q33" s="51"/>
      <c r="R33" s="51"/>
      <c r="S33" s="51"/>
      <c r="T33" s="51"/>
      <c r="U33" s="51"/>
      <c r="V33" s="51"/>
      <c r="W33" s="51"/>
      <c r="X33" s="51"/>
      <c r="Y33" s="51"/>
      <c r="Z33" s="55"/>
      <c r="AA33" s="51" t="s">
        <v>54</v>
      </c>
      <c r="AF33" s="49"/>
      <c r="AG33" s="49"/>
    </row>
    <row r="34" spans="1:33" ht="71.25" customHeight="1" x14ac:dyDescent="0.2">
      <c r="A34" s="110" t="str">
        <f>IF('Por-tema'!I29="X","E",IF('Por-tema'!J29="X","T","P"))</f>
        <v>P</v>
      </c>
      <c r="B34" s="110" t="s">
        <v>55</v>
      </c>
      <c r="C34" s="137" t="s">
        <v>56</v>
      </c>
      <c r="D34" s="109" t="s">
        <v>315</v>
      </c>
      <c r="E34" s="111" t="s">
        <v>375</v>
      </c>
      <c r="F34" s="111"/>
      <c r="G34" s="146" t="s">
        <v>447</v>
      </c>
      <c r="H34" s="51"/>
      <c r="I34" s="147" t="s">
        <v>449</v>
      </c>
      <c r="J34" s="51"/>
      <c r="K34" s="51"/>
      <c r="L34" s="51"/>
      <c r="M34" s="51"/>
      <c r="N34" s="51"/>
      <c r="O34" s="51"/>
      <c r="P34" s="51"/>
      <c r="Q34" s="51"/>
      <c r="R34" s="51"/>
      <c r="S34" s="51"/>
      <c r="T34" s="51"/>
      <c r="U34" s="51"/>
      <c r="V34" s="51"/>
      <c r="W34" s="51"/>
      <c r="X34" s="51"/>
      <c r="Y34" s="51"/>
      <c r="Z34" s="55"/>
      <c r="AA34" s="51" t="s">
        <v>57</v>
      </c>
      <c r="AF34" s="49"/>
      <c r="AG34" s="49"/>
    </row>
    <row r="35" spans="1:33" ht="71.25" customHeight="1" x14ac:dyDescent="0.2">
      <c r="A35" s="110" t="str">
        <f>IF('Por-tema'!I30="X","E",IF('Por-tema'!J30="X","T","P"))</f>
        <v>E</v>
      </c>
      <c r="B35" s="110" t="s">
        <v>58</v>
      </c>
      <c r="C35" s="137" t="s">
        <v>59</v>
      </c>
      <c r="D35" s="109" t="s">
        <v>315</v>
      </c>
      <c r="E35" s="111" t="s">
        <v>376</v>
      </c>
      <c r="F35" s="111"/>
      <c r="G35" s="51"/>
      <c r="H35" s="51"/>
      <c r="I35" s="51"/>
      <c r="J35" s="51"/>
      <c r="K35" s="51"/>
      <c r="L35" s="51"/>
      <c r="M35" s="51"/>
      <c r="N35" s="51"/>
      <c r="O35" s="51"/>
      <c r="P35" s="51"/>
      <c r="Q35" s="51"/>
      <c r="R35" s="51"/>
      <c r="S35" s="51"/>
      <c r="T35" s="51"/>
      <c r="U35" s="51"/>
      <c r="V35" s="51"/>
      <c r="W35" s="51"/>
      <c r="X35" s="51"/>
      <c r="Y35" s="51"/>
      <c r="Z35" s="55"/>
      <c r="AA35" s="51" t="s">
        <v>60</v>
      </c>
      <c r="AF35" s="49"/>
      <c r="AG35" s="49"/>
    </row>
    <row r="36" spans="1:33" ht="71.25" customHeight="1" x14ac:dyDescent="0.2">
      <c r="A36" s="110" t="str">
        <f>IF('Por-tema'!I31="X","E",IF('Por-tema'!J31="X","T","P"))</f>
        <v>E</v>
      </c>
      <c r="B36" s="110" t="s">
        <v>61</v>
      </c>
      <c r="C36" s="137" t="s">
        <v>62</v>
      </c>
      <c r="D36" s="109" t="s">
        <v>315</v>
      </c>
      <c r="E36" s="111" t="s">
        <v>377</v>
      </c>
      <c r="F36" s="111"/>
      <c r="G36" s="51"/>
      <c r="H36" s="51"/>
      <c r="I36" s="51"/>
      <c r="J36" s="51"/>
      <c r="K36" s="51"/>
      <c r="L36" s="51"/>
      <c r="M36" s="51"/>
      <c r="N36" s="51"/>
      <c r="O36" s="51"/>
      <c r="P36" s="51"/>
      <c r="Q36" s="51"/>
      <c r="R36" s="51"/>
      <c r="S36" s="51"/>
      <c r="T36" s="51"/>
      <c r="U36" s="51"/>
      <c r="V36" s="51"/>
      <c r="W36" s="51"/>
      <c r="X36" s="51"/>
      <c r="Y36" s="51"/>
      <c r="Z36" s="55"/>
      <c r="AA36" s="51" t="s">
        <v>63</v>
      </c>
      <c r="AF36" s="49"/>
      <c r="AG36" s="49"/>
    </row>
    <row r="37" spans="1:33" ht="71.25" customHeight="1" x14ac:dyDescent="0.2">
      <c r="A37" s="110" t="str">
        <f>IF('Por-tema'!I32="X","E",IF('Por-tema'!J32="X","T","P"))</f>
        <v>E</v>
      </c>
      <c r="B37" s="110" t="s">
        <v>64</v>
      </c>
      <c r="C37" s="137" t="s">
        <v>65</v>
      </c>
      <c r="D37" s="109" t="s">
        <v>315</v>
      </c>
      <c r="E37" s="111" t="s">
        <v>378</v>
      </c>
      <c r="F37" s="111"/>
      <c r="G37" s="51"/>
      <c r="H37" s="51"/>
      <c r="I37" s="51"/>
      <c r="J37" s="51"/>
      <c r="K37" s="51"/>
      <c r="L37" s="51"/>
      <c r="M37" s="51"/>
      <c r="N37" s="51"/>
      <c r="O37" s="51"/>
      <c r="P37" s="51"/>
      <c r="Q37" s="51"/>
      <c r="R37" s="51"/>
      <c r="S37" s="51"/>
      <c r="T37" s="51"/>
      <c r="U37" s="51"/>
      <c r="V37" s="51"/>
      <c r="W37" s="51"/>
      <c r="X37" s="51"/>
      <c r="Y37" s="51"/>
      <c r="Z37" s="55"/>
      <c r="AA37" s="51" t="s">
        <v>66</v>
      </c>
      <c r="AF37" s="49"/>
      <c r="AG37" s="49"/>
    </row>
    <row r="38" spans="1:33" ht="71.25" customHeight="1" x14ac:dyDescent="0.2">
      <c r="A38" s="110" t="str">
        <f>IF('Por-tema'!I33="X","E",IF('Por-tema'!J33="X","T","P"))</f>
        <v>P</v>
      </c>
      <c r="B38" s="110" t="s">
        <v>67</v>
      </c>
      <c r="C38" s="137" t="s">
        <v>68</v>
      </c>
      <c r="D38" s="109" t="s">
        <v>315</v>
      </c>
      <c r="E38" s="111" t="s">
        <v>379</v>
      </c>
      <c r="F38" s="111"/>
      <c r="G38" s="51"/>
      <c r="H38" s="51"/>
      <c r="I38" s="51"/>
      <c r="J38" s="51"/>
      <c r="K38" s="51"/>
      <c r="L38" s="51"/>
      <c r="M38" s="51"/>
      <c r="N38" s="51"/>
      <c r="O38" s="51"/>
      <c r="P38" s="51"/>
      <c r="Q38" s="51"/>
      <c r="R38" s="51"/>
      <c r="S38" s="51"/>
      <c r="T38" s="51"/>
      <c r="U38" s="51"/>
      <c r="V38" s="51"/>
      <c r="W38" s="51"/>
      <c r="X38" s="51"/>
      <c r="Y38" s="51"/>
      <c r="Z38" s="55"/>
      <c r="AA38" s="51" t="s">
        <v>69</v>
      </c>
    </row>
    <row r="39" spans="1:33" ht="89.25" customHeight="1" thickBot="1" x14ac:dyDescent="0.25">
      <c r="A39" s="110" t="str">
        <f>IF('Por-tema'!I34="X","E",IF('Por-tema'!J34="X","T","P"))</f>
        <v>T</v>
      </c>
      <c r="B39" s="110" t="s">
        <v>70</v>
      </c>
      <c r="C39" s="137" t="s">
        <v>327</v>
      </c>
      <c r="D39" s="109" t="s">
        <v>315</v>
      </c>
      <c r="E39" s="111" t="s">
        <v>380</v>
      </c>
      <c r="F39" s="111"/>
      <c r="G39" s="51"/>
      <c r="H39" s="51"/>
      <c r="I39" s="51"/>
      <c r="J39" s="51"/>
      <c r="K39" s="51"/>
      <c r="L39" s="51"/>
      <c r="M39" s="51"/>
      <c r="N39" s="51"/>
      <c r="O39" s="51"/>
      <c r="P39" s="51"/>
      <c r="Q39" s="51"/>
      <c r="R39" s="51"/>
      <c r="S39" s="51"/>
      <c r="T39" s="51"/>
      <c r="U39" s="51"/>
      <c r="V39" s="51"/>
      <c r="W39" s="51"/>
      <c r="X39" s="51"/>
      <c r="Y39" s="51"/>
      <c r="Z39" s="55"/>
      <c r="AA39" s="51" t="s">
        <v>71</v>
      </c>
    </row>
    <row r="40" spans="1:33" ht="114.75" customHeight="1" thickBot="1" x14ac:dyDescent="0.25">
      <c r="A40" s="110" t="str">
        <f>IF('Por-tema'!I35="X","E",IF('Por-tema'!J35="X","T","P"))</f>
        <v>E</v>
      </c>
      <c r="B40" s="110" t="s">
        <v>72</v>
      </c>
      <c r="C40" s="137" t="s">
        <v>328</v>
      </c>
      <c r="D40" s="109" t="s">
        <v>315</v>
      </c>
      <c r="E40" s="142" t="s">
        <v>381</v>
      </c>
      <c r="F40" s="111"/>
      <c r="G40" s="51"/>
      <c r="H40" s="51"/>
      <c r="I40" s="51"/>
      <c r="J40" s="51"/>
      <c r="K40" s="51"/>
      <c r="L40" s="51"/>
      <c r="M40" s="51"/>
      <c r="N40" s="51"/>
      <c r="O40" s="51"/>
      <c r="P40" s="51"/>
      <c r="Q40" s="51"/>
      <c r="R40" s="51"/>
      <c r="S40" s="51"/>
      <c r="T40" s="51"/>
      <c r="U40" s="51"/>
      <c r="V40" s="51"/>
      <c r="W40" s="51"/>
      <c r="X40" s="51"/>
      <c r="Y40" s="51"/>
      <c r="Z40" s="55"/>
      <c r="AA40" s="51" t="s">
        <v>73</v>
      </c>
      <c r="AF40" s="49"/>
      <c r="AG40" s="49"/>
    </row>
    <row r="41" spans="1:33" ht="71.25" customHeight="1" x14ac:dyDescent="0.2">
      <c r="A41" s="110" t="str">
        <f>IF('Por-tema'!I36="X","E",IF('Por-tema'!J36="X","T","P"))</f>
        <v>T</v>
      </c>
      <c r="B41" s="110" t="s">
        <v>74</v>
      </c>
      <c r="C41" s="137" t="s">
        <v>329</v>
      </c>
      <c r="D41" s="109" t="s">
        <v>315</v>
      </c>
      <c r="E41" s="111" t="s">
        <v>382</v>
      </c>
      <c r="F41" s="111"/>
      <c r="G41" s="51"/>
      <c r="H41" s="51"/>
      <c r="I41" s="51"/>
      <c r="J41" s="51"/>
      <c r="K41" s="51"/>
      <c r="L41" s="51"/>
      <c r="M41" s="51"/>
      <c r="N41" s="51"/>
      <c r="O41" s="51"/>
      <c r="P41" s="51"/>
      <c r="Q41" s="51"/>
      <c r="R41" s="51"/>
      <c r="S41" s="51"/>
      <c r="T41" s="51"/>
      <c r="U41" s="51"/>
      <c r="V41" s="51"/>
      <c r="W41" s="51"/>
      <c r="X41" s="51"/>
      <c r="Y41" s="51"/>
      <c r="Z41" s="55"/>
      <c r="AA41" s="51" t="s">
        <v>75</v>
      </c>
      <c r="AF41" s="49"/>
      <c r="AG41" s="49"/>
    </row>
    <row r="42" spans="1:33" ht="107.25" customHeight="1" x14ac:dyDescent="0.2">
      <c r="A42" s="110" t="str">
        <f>IF('Por-tema'!I37="X","E",IF('Por-tema'!J37="X","T","P"))</f>
        <v>E</v>
      </c>
      <c r="B42" s="110" t="s">
        <v>76</v>
      </c>
      <c r="C42" s="137" t="s">
        <v>330</v>
      </c>
      <c r="D42" s="109" t="s">
        <v>315</v>
      </c>
      <c r="E42" s="111" t="s">
        <v>383</v>
      </c>
      <c r="F42" s="111"/>
      <c r="G42" s="51"/>
      <c r="H42" s="51"/>
      <c r="I42" s="51"/>
      <c r="J42" s="51"/>
      <c r="K42" s="51"/>
      <c r="L42" s="51"/>
      <c r="M42" s="51"/>
      <c r="N42" s="51"/>
      <c r="O42" s="51"/>
      <c r="P42" s="51"/>
      <c r="Q42" s="51"/>
      <c r="R42" s="51"/>
      <c r="S42" s="51"/>
      <c r="T42" s="51"/>
      <c r="U42" s="51"/>
      <c r="V42" s="51"/>
      <c r="W42" s="51"/>
      <c r="X42" s="51"/>
      <c r="Y42" s="51"/>
      <c r="Z42" s="55"/>
      <c r="AA42" s="51" t="s">
        <v>77</v>
      </c>
      <c r="AF42" s="49"/>
      <c r="AG42" s="49"/>
    </row>
    <row r="43" spans="1:33" ht="107.25" customHeight="1" x14ac:dyDescent="0.2">
      <c r="A43" s="110" t="str">
        <f>IF('Por-tema'!I38="X","E",IF('Por-tema'!J38="X","T","P"))</f>
        <v>P</v>
      </c>
      <c r="B43" s="110" t="s">
        <v>78</v>
      </c>
      <c r="C43" s="137" t="s">
        <v>79</v>
      </c>
      <c r="D43" s="109" t="s">
        <v>315</v>
      </c>
      <c r="E43" s="111" t="s">
        <v>384</v>
      </c>
      <c r="F43" s="111"/>
      <c r="G43" s="51"/>
      <c r="H43" s="51"/>
      <c r="I43" s="51"/>
      <c r="J43" s="51"/>
      <c r="K43" s="51"/>
      <c r="L43" s="51"/>
      <c r="M43" s="51"/>
      <c r="N43" s="51"/>
      <c r="O43" s="51"/>
      <c r="P43" s="51"/>
      <c r="Q43" s="51"/>
      <c r="R43" s="51"/>
      <c r="S43" s="51"/>
      <c r="T43" s="51"/>
      <c r="U43" s="51"/>
      <c r="V43" s="51"/>
      <c r="W43" s="51"/>
      <c r="X43" s="51"/>
      <c r="Y43" s="51"/>
      <c r="Z43" s="55"/>
      <c r="AA43" s="51" t="s">
        <v>80</v>
      </c>
    </row>
    <row r="44" spans="1:33" ht="107.25" customHeight="1" x14ac:dyDescent="0.2">
      <c r="A44" s="110" t="str">
        <f>IF('Por-tema'!I39="X","E",IF('Por-tema'!J39="X","T","P"))</f>
        <v>E</v>
      </c>
      <c r="B44" s="110" t="s">
        <v>81</v>
      </c>
      <c r="C44" s="137" t="s">
        <v>82</v>
      </c>
      <c r="D44" s="109" t="s">
        <v>315</v>
      </c>
      <c r="E44" s="111"/>
      <c r="F44" s="111"/>
      <c r="G44" s="51"/>
      <c r="H44" s="51"/>
      <c r="I44" s="51"/>
      <c r="J44" s="51"/>
      <c r="K44" s="51"/>
      <c r="L44" s="51"/>
      <c r="M44" s="51"/>
      <c r="N44" s="51"/>
      <c r="O44" s="51"/>
      <c r="P44" s="51"/>
      <c r="Q44" s="51"/>
      <c r="R44" s="51"/>
      <c r="S44" s="51"/>
      <c r="T44" s="51"/>
      <c r="U44" s="51"/>
      <c r="V44" s="51"/>
      <c r="W44" s="51"/>
      <c r="X44" s="51"/>
      <c r="Y44" s="51"/>
      <c r="Z44" s="55"/>
      <c r="AA44" s="51" t="s">
        <v>83</v>
      </c>
      <c r="AF44" s="49"/>
      <c r="AG44" s="49"/>
    </row>
    <row r="45" spans="1:33" ht="165.75" customHeight="1" thickBot="1" x14ac:dyDescent="0.25">
      <c r="A45" s="110" t="str">
        <f>IF('Por-tema'!I40="X","E",IF('Por-tema'!J40="X","T","P"))</f>
        <v>P</v>
      </c>
      <c r="B45" s="110" t="s">
        <v>84</v>
      </c>
      <c r="C45" s="137" t="s">
        <v>85</v>
      </c>
      <c r="D45" s="109" t="s">
        <v>5</v>
      </c>
      <c r="E45" s="111"/>
      <c r="F45" s="111"/>
      <c r="G45" s="146" t="s">
        <v>447</v>
      </c>
      <c r="H45" s="51"/>
      <c r="I45" s="148" t="s">
        <v>450</v>
      </c>
      <c r="J45" s="51"/>
      <c r="K45" s="51"/>
      <c r="L45" s="51"/>
      <c r="M45" s="51"/>
      <c r="N45" s="51"/>
      <c r="O45" s="51"/>
      <c r="P45" s="51"/>
      <c r="Q45" s="51"/>
      <c r="R45" s="51"/>
      <c r="S45" s="51"/>
      <c r="T45" s="51"/>
      <c r="U45" s="51"/>
      <c r="V45" s="51"/>
      <c r="W45" s="51"/>
      <c r="X45" s="51"/>
      <c r="Y45" s="51"/>
      <c r="Z45" s="55"/>
      <c r="AA45" s="51" t="s">
        <v>86</v>
      </c>
      <c r="AF45" s="49"/>
      <c r="AG45" s="49"/>
    </row>
    <row r="46" spans="1:33" ht="107.25" customHeight="1" thickBot="1" x14ac:dyDescent="0.25">
      <c r="A46" s="110" t="str">
        <f>IF('Por-tema'!I41="X","E",IF('Por-tema'!J41="X","T","P"))</f>
        <v>T</v>
      </c>
      <c r="B46" s="110" t="s">
        <v>87</v>
      </c>
      <c r="C46" s="137" t="s">
        <v>88</v>
      </c>
      <c r="D46" s="109" t="s">
        <v>315</v>
      </c>
      <c r="E46" s="143" t="s">
        <v>385</v>
      </c>
      <c r="F46" s="111"/>
      <c r="G46" s="51"/>
      <c r="H46" s="51"/>
      <c r="I46" s="51"/>
      <c r="J46" s="51"/>
      <c r="K46" s="51"/>
      <c r="L46" s="51"/>
      <c r="M46" s="51"/>
      <c r="N46" s="51"/>
      <c r="O46" s="51"/>
      <c r="P46" s="51"/>
      <c r="Q46" s="51"/>
      <c r="R46" s="51"/>
      <c r="S46" s="51"/>
      <c r="T46" s="51"/>
      <c r="U46" s="51"/>
      <c r="V46" s="51"/>
      <c r="W46" s="51"/>
      <c r="X46" s="51"/>
      <c r="Y46" s="51"/>
      <c r="Z46" s="55"/>
      <c r="AA46" s="51" t="s">
        <v>89</v>
      </c>
      <c r="AF46" s="49"/>
      <c r="AG46" s="49"/>
    </row>
    <row r="47" spans="1:33" ht="107.25" customHeight="1" thickBot="1" x14ac:dyDescent="0.25">
      <c r="A47" s="110" t="str">
        <f>IF('Por-tema'!I42="X","E",IF('Por-tema'!J42="X","T","P"))</f>
        <v>T</v>
      </c>
      <c r="B47" s="110" t="s">
        <v>90</v>
      </c>
      <c r="C47" s="137" t="s">
        <v>91</v>
      </c>
      <c r="D47" s="109" t="s">
        <v>315</v>
      </c>
      <c r="E47" s="144" t="s">
        <v>386</v>
      </c>
      <c r="F47" s="111"/>
      <c r="G47" s="51"/>
      <c r="H47" s="51"/>
      <c r="I47" s="51"/>
      <c r="J47" s="51"/>
      <c r="K47" s="51"/>
      <c r="L47" s="51"/>
      <c r="M47" s="51"/>
      <c r="N47" s="51"/>
      <c r="O47" s="51"/>
      <c r="P47" s="51"/>
      <c r="Q47" s="51"/>
      <c r="R47" s="51"/>
      <c r="S47" s="51"/>
      <c r="T47" s="51"/>
      <c r="U47" s="51"/>
      <c r="V47" s="51"/>
      <c r="W47" s="51"/>
      <c r="X47" s="51"/>
      <c r="Y47" s="51"/>
      <c r="Z47" s="55"/>
      <c r="AA47" s="51" t="s">
        <v>89</v>
      </c>
    </row>
    <row r="48" spans="1:33" ht="107.25" customHeight="1" thickBot="1" x14ac:dyDescent="0.25">
      <c r="A48" s="110" t="str">
        <f>IF('Por-tema'!I43="X","E",IF('Por-tema'!J43="X","T","P"))</f>
        <v>T</v>
      </c>
      <c r="B48" s="110" t="s">
        <v>291</v>
      </c>
      <c r="C48" s="137" t="s">
        <v>92</v>
      </c>
      <c r="D48" s="113" t="s">
        <v>5</v>
      </c>
      <c r="E48" s="111"/>
      <c r="F48" s="111"/>
      <c r="G48" s="51"/>
      <c r="H48" s="51"/>
      <c r="I48" s="51"/>
      <c r="J48" s="51"/>
      <c r="K48" s="51"/>
      <c r="L48" s="51"/>
      <c r="M48" s="51"/>
      <c r="N48" s="51"/>
      <c r="O48" s="51"/>
      <c r="P48" s="51"/>
      <c r="Q48" s="51"/>
      <c r="R48" s="51"/>
      <c r="S48" s="51"/>
      <c r="T48" s="51"/>
      <c r="U48" s="51"/>
      <c r="V48" s="51"/>
      <c r="W48" s="51"/>
      <c r="X48" s="51"/>
      <c r="Y48" s="51"/>
      <c r="Z48" s="55"/>
      <c r="AA48" s="51" t="s">
        <v>93</v>
      </c>
    </row>
    <row r="49" spans="1:27" ht="107.25" customHeight="1" thickBot="1" x14ac:dyDescent="0.25">
      <c r="A49" s="110" t="str">
        <f>IF('Por-tema'!I44="X","E",IF('Por-tema'!J44="X","T","P"))</f>
        <v>T</v>
      </c>
      <c r="B49" s="110" t="s">
        <v>295</v>
      </c>
      <c r="C49" s="137" t="s">
        <v>293</v>
      </c>
      <c r="D49" s="109" t="s">
        <v>315</v>
      </c>
      <c r="E49" s="142" t="s">
        <v>387</v>
      </c>
      <c r="F49" s="111"/>
      <c r="G49" s="51"/>
      <c r="H49" s="51"/>
      <c r="I49" s="51"/>
      <c r="J49" s="51"/>
      <c r="K49" s="51"/>
      <c r="L49" s="51"/>
      <c r="M49" s="51"/>
      <c r="N49" s="51"/>
      <c r="O49" s="51"/>
      <c r="P49" s="51"/>
      <c r="Q49" s="51"/>
      <c r="R49" s="51"/>
      <c r="S49" s="51"/>
      <c r="T49" s="51"/>
      <c r="U49" s="51"/>
      <c r="V49" s="51"/>
      <c r="W49" s="51"/>
      <c r="X49" s="51"/>
      <c r="Y49" s="51"/>
      <c r="Z49" s="55"/>
      <c r="AA49" s="51" t="s">
        <v>310</v>
      </c>
    </row>
    <row r="50" spans="1:27" ht="107.25" customHeight="1" thickBot="1" x14ac:dyDescent="0.25">
      <c r="A50" s="110" t="str">
        <f>IF('Por-tema'!I45="X","E",IF('Por-tema'!J45="X","T","P"))</f>
        <v>T</v>
      </c>
      <c r="B50" s="110" t="s">
        <v>296</v>
      </c>
      <c r="C50" s="137" t="s">
        <v>294</v>
      </c>
      <c r="D50" s="109" t="s">
        <v>315</v>
      </c>
      <c r="E50" s="144" t="s">
        <v>387</v>
      </c>
      <c r="F50" s="111"/>
      <c r="G50" s="51"/>
      <c r="H50" s="51"/>
      <c r="I50" s="51"/>
      <c r="J50" s="51"/>
      <c r="K50" s="51"/>
      <c r="L50" s="51"/>
      <c r="M50" s="51"/>
      <c r="N50" s="51"/>
      <c r="O50" s="51"/>
      <c r="P50" s="51"/>
      <c r="Q50" s="51"/>
      <c r="R50" s="51"/>
      <c r="S50" s="51"/>
      <c r="T50" s="51"/>
      <c r="U50" s="51"/>
      <c r="V50" s="51"/>
      <c r="W50" s="51"/>
      <c r="X50" s="51"/>
      <c r="Y50" s="51"/>
      <c r="Z50" s="55"/>
      <c r="AA50" s="51" t="s">
        <v>310</v>
      </c>
    </row>
    <row r="51" spans="1:27" x14ac:dyDescent="0.2">
      <c r="A51" s="110"/>
      <c r="B51" s="110"/>
      <c r="C51" s="137"/>
      <c r="D51" s="113"/>
      <c r="E51" s="111"/>
      <c r="F51" s="111"/>
      <c r="G51" s="51"/>
      <c r="H51" s="51"/>
      <c r="I51" s="51"/>
      <c r="J51" s="51"/>
      <c r="K51" s="51"/>
      <c r="L51" s="51"/>
      <c r="M51" s="51"/>
      <c r="N51" s="51"/>
      <c r="O51" s="51"/>
      <c r="P51" s="51"/>
      <c r="Q51" s="51"/>
      <c r="R51" s="51"/>
      <c r="S51" s="51"/>
      <c r="T51" s="51"/>
      <c r="U51" s="51"/>
      <c r="V51" s="51"/>
      <c r="W51" s="51"/>
      <c r="X51" s="51"/>
      <c r="Y51" s="51"/>
      <c r="Z51" s="55"/>
    </row>
    <row r="52" spans="1:27" x14ac:dyDescent="0.2">
      <c r="A52" s="92"/>
      <c r="B52" s="92">
        <v>3</v>
      </c>
      <c r="C52" s="138" t="s">
        <v>94</v>
      </c>
      <c r="D52" s="93"/>
      <c r="E52" s="93"/>
      <c r="F52" s="93"/>
      <c r="G52" s="114"/>
      <c r="H52" s="114"/>
      <c r="I52" s="51"/>
      <c r="J52" s="51"/>
      <c r="K52" s="51"/>
      <c r="L52" s="51"/>
      <c r="M52" s="51"/>
      <c r="N52" s="51"/>
      <c r="O52" s="53"/>
      <c r="P52" s="51"/>
      <c r="Q52" s="51"/>
      <c r="R52" s="51"/>
      <c r="S52" s="51"/>
      <c r="T52" s="51"/>
      <c r="U52" s="51"/>
      <c r="V52" s="51"/>
      <c r="W52" s="51"/>
      <c r="X52" s="51"/>
      <c r="Y52" s="51"/>
      <c r="Z52" s="55"/>
      <c r="AA52" s="115"/>
    </row>
    <row r="53" spans="1:27" ht="84" customHeight="1" x14ac:dyDescent="0.2">
      <c r="A53" s="110" t="str">
        <f>IF('Por-tema'!I48="X","E",IF('Por-tema'!J48="X","T","P"))</f>
        <v>P</v>
      </c>
      <c r="B53" s="110" t="s">
        <v>95</v>
      </c>
      <c r="C53" s="137" t="s">
        <v>96</v>
      </c>
      <c r="D53" s="109" t="s">
        <v>315</v>
      </c>
      <c r="E53" s="111" t="s">
        <v>388</v>
      </c>
      <c r="F53" s="111"/>
      <c r="G53" s="51"/>
      <c r="H53" s="51"/>
      <c r="I53" s="51"/>
      <c r="J53" s="51"/>
      <c r="K53" s="51"/>
      <c r="L53" s="51"/>
      <c r="M53" s="51"/>
      <c r="N53" s="51"/>
      <c r="O53" s="51"/>
      <c r="P53" s="51"/>
      <c r="Q53" s="51"/>
      <c r="R53" s="51"/>
      <c r="S53" s="51"/>
      <c r="T53" s="51"/>
      <c r="U53" s="51"/>
      <c r="V53" s="51"/>
      <c r="W53" s="51"/>
      <c r="X53" s="51"/>
      <c r="Y53" s="51"/>
      <c r="Z53" s="55"/>
      <c r="AA53" s="51" t="s">
        <v>97</v>
      </c>
    </row>
    <row r="54" spans="1:27" ht="180.75" customHeight="1" x14ac:dyDescent="0.2">
      <c r="A54" s="110" t="str">
        <f>IF('Por-tema'!I49="X","E",IF('Por-tema'!J49="X","T","P"))</f>
        <v>P</v>
      </c>
      <c r="B54" s="110" t="s">
        <v>98</v>
      </c>
      <c r="C54" s="137" t="s">
        <v>331</v>
      </c>
      <c r="D54" s="109" t="s">
        <v>315</v>
      </c>
      <c r="E54" s="111" t="s">
        <v>389</v>
      </c>
      <c r="F54" s="111"/>
      <c r="G54" s="51"/>
      <c r="H54" s="51"/>
      <c r="I54" s="51"/>
      <c r="J54" s="51"/>
      <c r="K54" s="51"/>
      <c r="L54" s="51"/>
      <c r="M54" s="51"/>
      <c r="N54" s="51"/>
      <c r="O54" s="51"/>
      <c r="P54" s="51"/>
      <c r="Q54" s="51"/>
      <c r="R54" s="51"/>
      <c r="S54" s="51"/>
      <c r="T54" s="51"/>
      <c r="U54" s="51"/>
      <c r="V54" s="51"/>
      <c r="W54" s="51"/>
      <c r="X54" s="51"/>
      <c r="Y54" s="51"/>
      <c r="Z54" s="55"/>
      <c r="AA54" s="51" t="s">
        <v>99</v>
      </c>
    </row>
    <row r="55" spans="1:27" ht="69.75" customHeight="1" x14ac:dyDescent="0.2">
      <c r="A55" s="110" t="str">
        <f>IF('Por-tema'!I50="X","E",IF('Por-tema'!J50="X","T","P"))</f>
        <v>P</v>
      </c>
      <c r="B55" s="110" t="s">
        <v>100</v>
      </c>
      <c r="C55" s="137" t="s">
        <v>101</v>
      </c>
      <c r="D55" s="109" t="s">
        <v>315</v>
      </c>
      <c r="E55" s="111" t="s">
        <v>390</v>
      </c>
      <c r="F55" s="111"/>
      <c r="G55" s="51"/>
      <c r="H55" s="51"/>
      <c r="I55" s="51"/>
      <c r="J55" s="51"/>
      <c r="K55" s="51"/>
      <c r="L55" s="51"/>
      <c r="M55" s="51"/>
      <c r="N55" s="51"/>
      <c r="O55" s="51"/>
      <c r="P55" s="51"/>
      <c r="Q55" s="51"/>
      <c r="R55" s="51"/>
      <c r="S55" s="51"/>
      <c r="T55" s="51"/>
      <c r="U55" s="51"/>
      <c r="V55" s="51"/>
      <c r="W55" s="51"/>
      <c r="X55" s="51"/>
      <c r="Y55" s="51"/>
      <c r="Z55" s="55"/>
      <c r="AA55" s="51" t="s">
        <v>102</v>
      </c>
    </row>
    <row r="56" spans="1:27" ht="69.75" customHeight="1" x14ac:dyDescent="0.2">
      <c r="A56" s="110" t="str">
        <f>IF('Por-tema'!I51="X","E",IF('Por-tema'!J51="X","T","P"))</f>
        <v>E</v>
      </c>
      <c r="B56" s="110" t="s">
        <v>103</v>
      </c>
      <c r="C56" s="137" t="s">
        <v>104</v>
      </c>
      <c r="D56" s="109" t="s">
        <v>315</v>
      </c>
      <c r="E56" s="111" t="s">
        <v>390</v>
      </c>
      <c r="F56" s="111"/>
      <c r="G56" s="51"/>
      <c r="H56" s="51"/>
      <c r="I56" s="51"/>
      <c r="J56" s="51"/>
      <c r="K56" s="51"/>
      <c r="L56" s="51"/>
      <c r="M56" s="51"/>
      <c r="N56" s="51"/>
      <c r="O56" s="51"/>
      <c r="P56" s="51"/>
      <c r="Q56" s="51"/>
      <c r="R56" s="51"/>
      <c r="S56" s="51"/>
      <c r="T56" s="51"/>
      <c r="U56" s="51"/>
      <c r="V56" s="51"/>
      <c r="W56" s="51"/>
      <c r="X56" s="51"/>
      <c r="Y56" s="51"/>
      <c r="Z56" s="55"/>
      <c r="AA56" s="51" t="s">
        <v>105</v>
      </c>
    </row>
    <row r="57" spans="1:27" ht="69.75" customHeight="1" x14ac:dyDescent="0.2">
      <c r="A57" s="110" t="str">
        <f>IF('Por-tema'!I52="X","E",IF('Por-tema'!J52="X","T","P"))</f>
        <v>E</v>
      </c>
      <c r="B57" s="110" t="s">
        <v>106</v>
      </c>
      <c r="C57" s="137" t="s">
        <v>107</v>
      </c>
      <c r="D57" s="109" t="s">
        <v>315</v>
      </c>
      <c r="E57" s="111" t="s">
        <v>391</v>
      </c>
      <c r="F57" s="111"/>
      <c r="G57" s="51"/>
      <c r="H57" s="51"/>
      <c r="I57" s="51"/>
      <c r="J57" s="51"/>
      <c r="K57" s="51"/>
      <c r="L57" s="51"/>
      <c r="M57" s="51"/>
      <c r="N57" s="51"/>
      <c r="O57" s="51"/>
      <c r="P57" s="51"/>
      <c r="Q57" s="51"/>
      <c r="R57" s="51"/>
      <c r="S57" s="51"/>
      <c r="T57" s="51"/>
      <c r="U57" s="51"/>
      <c r="V57" s="51"/>
      <c r="W57" s="51"/>
      <c r="X57" s="51"/>
      <c r="Y57" s="51"/>
      <c r="Z57" s="55"/>
      <c r="AA57" s="51" t="s">
        <v>108</v>
      </c>
    </row>
    <row r="58" spans="1:27" ht="69.75" customHeight="1" x14ac:dyDescent="0.2">
      <c r="A58" s="110" t="str">
        <f>IF('Por-tema'!I53="X","E",IF('Por-tema'!J53="X","T","P"))</f>
        <v>T</v>
      </c>
      <c r="B58" s="110" t="s">
        <v>109</v>
      </c>
      <c r="C58" s="137" t="s">
        <v>110</v>
      </c>
      <c r="D58" s="109" t="s">
        <v>315</v>
      </c>
      <c r="E58" s="111" t="s">
        <v>392</v>
      </c>
      <c r="F58" s="111"/>
      <c r="G58" s="51"/>
      <c r="H58" s="51"/>
      <c r="I58" s="51"/>
      <c r="J58" s="51"/>
      <c r="K58" s="51"/>
      <c r="L58" s="51"/>
      <c r="M58" s="51"/>
      <c r="N58" s="51"/>
      <c r="O58" s="51"/>
      <c r="P58" s="51"/>
      <c r="Q58" s="51"/>
      <c r="R58" s="51"/>
      <c r="S58" s="51"/>
      <c r="T58" s="51"/>
      <c r="U58" s="51"/>
      <c r="V58" s="51"/>
      <c r="W58" s="51"/>
      <c r="X58" s="51"/>
      <c r="Y58" s="51"/>
      <c r="Z58" s="55"/>
      <c r="AA58" s="51" t="s">
        <v>89</v>
      </c>
    </row>
    <row r="59" spans="1:27" ht="123" customHeight="1" x14ac:dyDescent="0.2">
      <c r="A59" s="110" t="str">
        <f>IF('Por-tema'!I54="X","E",IF('Por-tema'!J54="X","T","P"))</f>
        <v>E</v>
      </c>
      <c r="B59" s="110" t="s">
        <v>111</v>
      </c>
      <c r="C59" s="141" t="s">
        <v>353</v>
      </c>
      <c r="D59" s="109" t="s">
        <v>315</v>
      </c>
      <c r="E59" s="111" t="s">
        <v>393</v>
      </c>
      <c r="F59" s="111"/>
      <c r="G59" s="51"/>
      <c r="H59" s="51"/>
      <c r="I59" s="51"/>
      <c r="J59" s="51"/>
      <c r="K59" s="51"/>
      <c r="L59" s="51"/>
      <c r="M59" s="51"/>
      <c r="N59" s="51"/>
      <c r="O59" s="51"/>
      <c r="P59" s="51"/>
      <c r="Q59" s="51"/>
      <c r="R59" s="51"/>
      <c r="S59" s="51"/>
      <c r="T59" s="51"/>
      <c r="U59" s="51"/>
      <c r="V59" s="51"/>
      <c r="W59" s="51"/>
      <c r="X59" s="51"/>
      <c r="Y59" s="51"/>
      <c r="Z59" s="55"/>
      <c r="AA59" s="51" t="s">
        <v>112</v>
      </c>
    </row>
    <row r="60" spans="1:27" ht="69.75" customHeight="1" x14ac:dyDescent="0.2">
      <c r="A60" s="110" t="str">
        <f>IF('Por-tema'!I55="X","E",IF('Por-tema'!J55="X","T","P"))</f>
        <v>E</v>
      </c>
      <c r="B60" s="110" t="s">
        <v>113</v>
      </c>
      <c r="C60" s="137" t="s">
        <v>114</v>
      </c>
      <c r="D60" s="109" t="s">
        <v>315</v>
      </c>
      <c r="E60" s="111" t="s">
        <v>394</v>
      </c>
      <c r="F60" s="111"/>
      <c r="G60" s="51"/>
      <c r="H60" s="51"/>
      <c r="I60" s="51"/>
      <c r="J60" s="51"/>
      <c r="K60" s="51"/>
      <c r="L60" s="51"/>
      <c r="M60" s="51"/>
      <c r="N60" s="51"/>
      <c r="O60" s="51"/>
      <c r="P60" s="51"/>
      <c r="Q60" s="51"/>
      <c r="R60" s="51"/>
      <c r="S60" s="51"/>
      <c r="T60" s="51"/>
      <c r="U60" s="51"/>
      <c r="V60" s="51"/>
      <c r="W60" s="51"/>
      <c r="X60" s="51"/>
      <c r="Y60" s="51"/>
      <c r="Z60" s="55"/>
      <c r="AA60" s="51" t="s">
        <v>115</v>
      </c>
    </row>
    <row r="61" spans="1:27" ht="69.75" customHeight="1" x14ac:dyDescent="0.2">
      <c r="A61" s="110" t="str">
        <f>IF('Por-tema'!I56="X","E",IF('Por-tema'!J56="X","T","P"))</f>
        <v>T</v>
      </c>
      <c r="B61" s="110" t="s">
        <v>116</v>
      </c>
      <c r="C61" s="137" t="s">
        <v>117</v>
      </c>
      <c r="D61" s="109" t="s">
        <v>315</v>
      </c>
      <c r="E61" s="111" t="s">
        <v>395</v>
      </c>
      <c r="F61" s="111"/>
      <c r="G61" s="51"/>
      <c r="H61" s="51"/>
      <c r="I61" s="51"/>
      <c r="J61" s="51"/>
      <c r="K61" s="51"/>
      <c r="L61" s="51"/>
      <c r="M61" s="51"/>
      <c r="N61" s="51"/>
      <c r="O61" s="51"/>
      <c r="P61" s="51"/>
      <c r="Q61" s="51"/>
      <c r="R61" s="51"/>
      <c r="S61" s="51"/>
      <c r="T61" s="51"/>
      <c r="U61" s="51"/>
      <c r="V61" s="51"/>
      <c r="W61" s="51"/>
      <c r="X61" s="51"/>
      <c r="Y61" s="51"/>
      <c r="Z61" s="55"/>
      <c r="AA61" s="51" t="s">
        <v>118</v>
      </c>
    </row>
    <row r="62" spans="1:27" ht="69.75" customHeight="1" x14ac:dyDescent="0.2">
      <c r="A62" s="110" t="str">
        <f>IF('Por-tema'!I57="X","E",IF('Por-tema'!J57="X","T","P"))</f>
        <v>E</v>
      </c>
      <c r="B62" s="110" t="s">
        <v>119</v>
      </c>
      <c r="C62" s="137" t="s">
        <v>120</v>
      </c>
      <c r="D62" s="109" t="s">
        <v>315</v>
      </c>
      <c r="E62" s="111" t="s">
        <v>396</v>
      </c>
      <c r="F62" s="111"/>
      <c r="G62" s="51"/>
      <c r="H62" s="51"/>
      <c r="I62" s="51"/>
      <c r="J62" s="51"/>
      <c r="K62" s="51"/>
      <c r="L62" s="51"/>
      <c r="M62" s="51"/>
      <c r="N62" s="51"/>
      <c r="O62" s="51"/>
      <c r="P62" s="51"/>
      <c r="Q62" s="51"/>
      <c r="R62" s="51"/>
      <c r="S62" s="51"/>
      <c r="T62" s="51"/>
      <c r="U62" s="51"/>
      <c r="V62" s="51"/>
      <c r="W62" s="51"/>
      <c r="X62" s="51"/>
      <c r="Y62" s="51"/>
      <c r="Z62" s="55"/>
      <c r="AA62" s="51" t="s">
        <v>121</v>
      </c>
    </row>
    <row r="63" spans="1:27" ht="69.75" customHeight="1" x14ac:dyDescent="0.2">
      <c r="A63" s="110" t="str">
        <f>IF('Por-tema'!I58="X","E",IF('Por-tema'!J58="X","T","P"))</f>
        <v>E</v>
      </c>
      <c r="B63" s="110" t="s">
        <v>122</v>
      </c>
      <c r="C63" s="137" t="s">
        <v>123</v>
      </c>
      <c r="D63" s="109" t="s">
        <v>315</v>
      </c>
      <c r="E63" s="111" t="s">
        <v>397</v>
      </c>
      <c r="F63" s="111"/>
      <c r="G63" s="51"/>
      <c r="H63" s="51"/>
      <c r="I63" s="51"/>
      <c r="J63" s="51"/>
      <c r="K63" s="51"/>
      <c r="L63" s="51"/>
      <c r="M63" s="51"/>
      <c r="N63" s="51"/>
      <c r="O63" s="51"/>
      <c r="P63" s="51"/>
      <c r="Q63" s="51"/>
      <c r="R63" s="51"/>
      <c r="S63" s="51"/>
      <c r="T63" s="51"/>
      <c r="U63" s="51"/>
      <c r="V63" s="51"/>
      <c r="W63" s="51"/>
      <c r="X63" s="51"/>
      <c r="Y63" s="51"/>
      <c r="Z63" s="55"/>
      <c r="AA63" s="51" t="s">
        <v>124</v>
      </c>
    </row>
    <row r="64" spans="1:27" ht="96" customHeight="1" x14ac:dyDescent="0.2">
      <c r="A64" s="110" t="str">
        <f>IF('Por-tema'!I59="X","E",IF('Por-tema'!J59="X","T","P"))</f>
        <v>T</v>
      </c>
      <c r="B64" s="110" t="s">
        <v>125</v>
      </c>
      <c r="C64" s="137" t="s">
        <v>126</v>
      </c>
      <c r="D64" s="109" t="s">
        <v>315</v>
      </c>
      <c r="E64" s="111" t="s">
        <v>398</v>
      </c>
      <c r="F64" s="111"/>
      <c r="G64" s="51"/>
      <c r="H64" s="51"/>
      <c r="I64" s="51"/>
      <c r="J64" s="51"/>
      <c r="K64" s="51"/>
      <c r="L64" s="51"/>
      <c r="M64" s="51"/>
      <c r="N64" s="51"/>
      <c r="O64" s="51"/>
      <c r="P64" s="51"/>
      <c r="Q64" s="51"/>
      <c r="R64" s="51"/>
      <c r="S64" s="51"/>
      <c r="T64" s="51"/>
      <c r="U64" s="51"/>
      <c r="V64" s="51"/>
      <c r="W64" s="51"/>
      <c r="X64" s="51"/>
      <c r="Y64" s="51"/>
      <c r="Z64" s="55"/>
      <c r="AA64" s="51" t="s">
        <v>89</v>
      </c>
    </row>
    <row r="65" spans="1:27" ht="191.25" customHeight="1" x14ac:dyDescent="0.2">
      <c r="A65" s="110" t="str">
        <f>IF('Por-tema'!I60="X","E",IF('Por-tema'!J60="X","T","P"))</f>
        <v>E</v>
      </c>
      <c r="B65" s="110" t="s">
        <v>127</v>
      </c>
      <c r="C65" s="137" t="s">
        <v>332</v>
      </c>
      <c r="D65" s="109" t="s">
        <v>315</v>
      </c>
      <c r="E65" s="111" t="s">
        <v>399</v>
      </c>
      <c r="F65" s="111"/>
      <c r="G65" s="51"/>
      <c r="H65" s="51"/>
      <c r="I65" s="51"/>
      <c r="J65" s="51"/>
      <c r="K65" s="51"/>
      <c r="L65" s="51"/>
      <c r="M65" s="51"/>
      <c r="N65" s="51"/>
      <c r="O65" s="51"/>
      <c r="P65" s="51"/>
      <c r="Q65" s="51"/>
      <c r="R65" s="51"/>
      <c r="S65" s="51"/>
      <c r="T65" s="51"/>
      <c r="U65" s="51"/>
      <c r="V65" s="51"/>
      <c r="W65" s="51"/>
      <c r="X65" s="51"/>
      <c r="Y65" s="51"/>
      <c r="Z65" s="55"/>
      <c r="AA65" s="51" t="s">
        <v>128</v>
      </c>
    </row>
    <row r="66" spans="1:27" x14ac:dyDescent="0.2">
      <c r="A66" s="110"/>
      <c r="B66" s="110"/>
      <c r="C66" s="137"/>
      <c r="D66" s="113"/>
      <c r="E66" s="111"/>
      <c r="F66" s="111"/>
      <c r="G66" s="51"/>
      <c r="H66" s="51"/>
      <c r="I66" s="51"/>
      <c r="J66" s="51"/>
      <c r="K66" s="51"/>
      <c r="L66" s="51"/>
      <c r="M66" s="51"/>
      <c r="N66" s="51"/>
      <c r="O66" s="51"/>
      <c r="P66" s="51"/>
      <c r="Q66" s="51"/>
      <c r="R66" s="51"/>
      <c r="S66" s="51"/>
      <c r="T66" s="51"/>
      <c r="U66" s="51"/>
      <c r="V66" s="51"/>
      <c r="W66" s="51"/>
      <c r="X66" s="51"/>
      <c r="Y66" s="51"/>
      <c r="Z66" s="55"/>
    </row>
    <row r="67" spans="1:27" x14ac:dyDescent="0.2">
      <c r="A67" s="92"/>
      <c r="B67" s="92">
        <v>4</v>
      </c>
      <c r="C67" s="138" t="s">
        <v>129</v>
      </c>
      <c r="D67" s="93"/>
      <c r="E67" s="93"/>
      <c r="F67" s="93"/>
      <c r="G67" s="114"/>
      <c r="H67" s="114"/>
      <c r="I67" s="51"/>
      <c r="J67" s="51"/>
      <c r="K67" s="51"/>
      <c r="L67" s="51"/>
      <c r="M67" s="51"/>
      <c r="N67" s="51"/>
      <c r="O67" s="53"/>
      <c r="P67" s="51"/>
      <c r="Q67" s="51"/>
      <c r="R67" s="51"/>
      <c r="S67" s="51"/>
      <c r="T67" s="51"/>
      <c r="U67" s="51"/>
      <c r="V67" s="51"/>
      <c r="W67" s="51"/>
      <c r="X67" s="51"/>
      <c r="Y67" s="51"/>
      <c r="Z67" s="55"/>
      <c r="AA67" s="115"/>
    </row>
    <row r="68" spans="1:27" ht="63" customHeight="1" x14ac:dyDescent="0.2">
      <c r="A68" s="110" t="str">
        <f>IF('Por-tema'!I63="X","E",IF('Por-tema'!J63="X","T","P"))</f>
        <v>E</v>
      </c>
      <c r="B68" s="110" t="s">
        <v>130</v>
      </c>
      <c r="C68" s="137" t="s">
        <v>131</v>
      </c>
      <c r="D68" s="113" t="s">
        <v>316</v>
      </c>
      <c r="E68" s="111" t="s">
        <v>400</v>
      </c>
      <c r="F68" s="111"/>
      <c r="G68" s="146" t="s">
        <v>448</v>
      </c>
      <c r="H68" s="51"/>
      <c r="I68" s="51"/>
      <c r="J68" s="51"/>
      <c r="K68" s="51"/>
      <c r="L68" s="51"/>
      <c r="M68" s="51"/>
      <c r="N68" s="51"/>
      <c r="O68" s="51"/>
      <c r="P68" s="51"/>
      <c r="Q68" s="51"/>
      <c r="R68" s="51"/>
      <c r="S68" s="51"/>
      <c r="T68" s="51"/>
      <c r="U68" s="51"/>
      <c r="V68" s="51"/>
      <c r="W68" s="51"/>
      <c r="X68" s="51"/>
      <c r="Y68" s="51"/>
      <c r="Z68" s="55"/>
      <c r="AA68" s="51" t="s">
        <v>132</v>
      </c>
    </row>
    <row r="69" spans="1:27" ht="63" customHeight="1" x14ac:dyDescent="0.2">
      <c r="A69" s="110" t="str">
        <f>IF('Por-tema'!I64="X","E",IF('Por-tema'!J64="X","T","P"))</f>
        <v>P</v>
      </c>
      <c r="B69" s="110" t="s">
        <v>133</v>
      </c>
      <c r="C69" s="137" t="s">
        <v>134</v>
      </c>
      <c r="D69" s="113" t="s">
        <v>5</v>
      </c>
      <c r="E69" s="111" t="s">
        <v>401</v>
      </c>
      <c r="F69" s="111"/>
      <c r="G69" s="146" t="s">
        <v>447</v>
      </c>
      <c r="H69" s="51"/>
      <c r="I69" s="51"/>
      <c r="J69" s="51"/>
      <c r="K69" s="51"/>
      <c r="L69" s="51"/>
      <c r="M69" s="51"/>
      <c r="N69" s="51"/>
      <c r="O69" s="51"/>
      <c r="P69" s="51"/>
      <c r="Q69" s="51"/>
      <c r="R69" s="51"/>
      <c r="S69" s="51"/>
      <c r="T69" s="51"/>
      <c r="U69" s="51"/>
      <c r="V69" s="51"/>
      <c r="W69" s="51"/>
      <c r="X69" s="51"/>
      <c r="Y69" s="51"/>
      <c r="Z69" s="55"/>
      <c r="AA69" s="51" t="s">
        <v>135</v>
      </c>
    </row>
    <row r="70" spans="1:27" ht="63" customHeight="1" x14ac:dyDescent="0.2">
      <c r="A70" s="110" t="str">
        <f>IF('Por-tema'!I65="X","E",IF('Por-tema'!J65="X","T","P"))</f>
        <v>T</v>
      </c>
      <c r="B70" s="110" t="s">
        <v>136</v>
      </c>
      <c r="C70" s="137" t="s">
        <v>451</v>
      </c>
      <c r="D70" s="113" t="s">
        <v>315</v>
      </c>
      <c r="E70" s="111" t="s">
        <v>402</v>
      </c>
      <c r="F70" s="111"/>
      <c r="G70" s="51"/>
      <c r="H70" s="51"/>
      <c r="I70" s="51"/>
      <c r="J70" s="51"/>
      <c r="K70" s="51"/>
      <c r="L70" s="51"/>
      <c r="M70" s="51"/>
      <c r="N70" s="51"/>
      <c r="O70" s="51"/>
      <c r="P70" s="51"/>
      <c r="Q70" s="51"/>
      <c r="R70" s="51"/>
      <c r="S70" s="51"/>
      <c r="T70" s="51"/>
      <c r="U70" s="51"/>
      <c r="V70" s="51"/>
      <c r="W70" s="51"/>
      <c r="X70" s="51"/>
      <c r="Y70" s="51"/>
      <c r="Z70" s="55"/>
      <c r="AA70" s="116" t="s">
        <v>137</v>
      </c>
    </row>
    <row r="71" spans="1:27" ht="224.25" customHeight="1" x14ac:dyDescent="0.2">
      <c r="A71" s="110" t="str">
        <f>IF('Por-tema'!I66="X","E",IF('Por-tema'!J66="X","T","P"))</f>
        <v>E</v>
      </c>
      <c r="B71" s="110" t="s">
        <v>138</v>
      </c>
      <c r="C71" s="137" t="s">
        <v>333</v>
      </c>
      <c r="D71" s="113" t="s">
        <v>315</v>
      </c>
      <c r="E71" s="111" t="s">
        <v>403</v>
      </c>
      <c r="F71" s="111"/>
      <c r="G71" s="51"/>
      <c r="H71" s="51"/>
      <c r="I71" s="51"/>
      <c r="J71" s="51"/>
      <c r="K71" s="51"/>
      <c r="L71" s="51"/>
      <c r="M71" s="51"/>
      <c r="N71" s="51"/>
      <c r="O71" s="51"/>
      <c r="P71" s="51"/>
      <c r="Q71" s="51"/>
      <c r="R71" s="51"/>
      <c r="S71" s="51"/>
      <c r="T71" s="51"/>
      <c r="U71" s="51"/>
      <c r="V71" s="51"/>
      <c r="W71" s="51"/>
      <c r="X71" s="51"/>
      <c r="Y71" s="51"/>
      <c r="Z71" s="55"/>
      <c r="AA71" s="51" t="s">
        <v>139</v>
      </c>
    </row>
    <row r="72" spans="1:27" ht="75.75" customHeight="1" x14ac:dyDescent="0.2">
      <c r="A72" s="110" t="str">
        <f>IF('Por-tema'!I67="X","E",IF('Por-tema'!J67="X","T","P"))</f>
        <v>E</v>
      </c>
      <c r="B72" s="110" t="s">
        <v>140</v>
      </c>
      <c r="C72" s="137" t="s">
        <v>334</v>
      </c>
      <c r="D72" s="113" t="s">
        <v>315</v>
      </c>
      <c r="E72" s="111" t="s">
        <v>404</v>
      </c>
      <c r="F72" s="111"/>
      <c r="G72" s="51"/>
      <c r="H72" s="51"/>
      <c r="I72" s="51"/>
      <c r="J72" s="51"/>
      <c r="K72" s="51"/>
      <c r="L72" s="51"/>
      <c r="M72" s="51"/>
      <c r="N72" s="51"/>
      <c r="O72" s="51"/>
      <c r="P72" s="51"/>
      <c r="Q72" s="51"/>
      <c r="R72" s="51"/>
      <c r="S72" s="51"/>
      <c r="T72" s="51"/>
      <c r="U72" s="51"/>
      <c r="V72" s="51"/>
      <c r="W72" s="51"/>
      <c r="X72" s="51"/>
      <c r="Y72" s="51"/>
      <c r="Z72" s="55"/>
      <c r="AA72" s="51" t="s">
        <v>141</v>
      </c>
    </row>
    <row r="73" spans="1:27" ht="75.75" customHeight="1" x14ac:dyDescent="0.2">
      <c r="A73" s="110" t="str">
        <f>IF('Por-tema'!I68="X","E",IF('Por-tema'!J68="X","T","P"))</f>
        <v>E</v>
      </c>
      <c r="B73" s="110" t="s">
        <v>142</v>
      </c>
      <c r="C73" s="137" t="s">
        <v>143</v>
      </c>
      <c r="D73" s="113" t="s">
        <v>315</v>
      </c>
      <c r="E73" s="111" t="s">
        <v>405</v>
      </c>
      <c r="F73" s="111"/>
      <c r="G73" s="51"/>
      <c r="H73" s="51"/>
      <c r="I73" s="51"/>
      <c r="J73" s="51"/>
      <c r="K73" s="51"/>
      <c r="L73" s="51"/>
      <c r="M73" s="51"/>
      <c r="N73" s="51"/>
      <c r="O73" s="51"/>
      <c r="P73" s="51"/>
      <c r="Q73" s="51"/>
      <c r="R73" s="51"/>
      <c r="S73" s="51"/>
      <c r="T73" s="51"/>
      <c r="U73" s="51"/>
      <c r="V73" s="51"/>
      <c r="W73" s="51"/>
      <c r="X73" s="51"/>
      <c r="Y73" s="51"/>
      <c r="Z73" s="55"/>
      <c r="AA73" s="51" t="s">
        <v>144</v>
      </c>
    </row>
    <row r="74" spans="1:27" ht="75.75" customHeight="1" x14ac:dyDescent="0.2">
      <c r="A74" s="110" t="str">
        <f>IF('Por-tema'!I69="X","E",IF('Por-tema'!J69="X","T","P"))</f>
        <v>P</v>
      </c>
      <c r="B74" s="110" t="s">
        <v>145</v>
      </c>
      <c r="C74" s="137" t="s">
        <v>146</v>
      </c>
      <c r="D74" s="113" t="s">
        <v>315</v>
      </c>
      <c r="E74" s="111" t="s">
        <v>406</v>
      </c>
      <c r="F74" s="111"/>
      <c r="G74" s="51"/>
      <c r="H74" s="51"/>
      <c r="I74" s="51"/>
      <c r="J74" s="51"/>
      <c r="K74" s="51"/>
      <c r="L74" s="51"/>
      <c r="M74" s="51"/>
      <c r="N74" s="51"/>
      <c r="O74" s="51"/>
      <c r="P74" s="51"/>
      <c r="Q74" s="51"/>
      <c r="R74" s="51"/>
      <c r="S74" s="51"/>
      <c r="T74" s="51"/>
      <c r="U74" s="51"/>
      <c r="V74" s="51"/>
      <c r="W74" s="51"/>
      <c r="X74" s="51"/>
      <c r="Y74" s="51"/>
      <c r="Z74" s="55"/>
      <c r="AA74" s="51" t="s">
        <v>147</v>
      </c>
    </row>
    <row r="75" spans="1:27" ht="75.75" customHeight="1" x14ac:dyDescent="0.2">
      <c r="A75" s="110" t="str">
        <f>IF('Por-tema'!I70="X","E",IF('Por-tema'!J70="X","T","P"))</f>
        <v>T</v>
      </c>
      <c r="B75" s="110" t="s">
        <v>148</v>
      </c>
      <c r="C75" s="137" t="s">
        <v>149</v>
      </c>
      <c r="D75" s="113" t="s">
        <v>315</v>
      </c>
      <c r="E75" s="111" t="s">
        <v>407</v>
      </c>
      <c r="F75" s="111"/>
      <c r="G75" s="51"/>
      <c r="H75" s="51"/>
      <c r="I75" s="51"/>
      <c r="J75" s="51"/>
      <c r="K75" s="51"/>
      <c r="L75" s="51"/>
      <c r="M75" s="51"/>
      <c r="N75" s="51"/>
      <c r="O75" s="51"/>
      <c r="P75" s="51"/>
      <c r="Q75" s="51"/>
      <c r="R75" s="51"/>
      <c r="S75" s="51"/>
      <c r="T75" s="51"/>
      <c r="U75" s="51"/>
      <c r="V75" s="51"/>
      <c r="W75" s="51"/>
      <c r="X75" s="51"/>
      <c r="Y75" s="51"/>
      <c r="Z75" s="55"/>
      <c r="AA75" s="51" t="s">
        <v>137</v>
      </c>
    </row>
    <row r="76" spans="1:27" ht="75.75" customHeight="1" x14ac:dyDescent="0.2">
      <c r="A76" s="110" t="str">
        <f>IF('Por-tema'!I71="X","E",IF('Por-tema'!J71="X","T","P"))</f>
        <v>P</v>
      </c>
      <c r="B76" s="110" t="s">
        <v>150</v>
      </c>
      <c r="C76" s="137" t="s">
        <v>151</v>
      </c>
      <c r="D76" s="113" t="s">
        <v>5</v>
      </c>
      <c r="E76" s="111" t="s">
        <v>408</v>
      </c>
      <c r="F76" s="111"/>
      <c r="G76" s="146" t="s">
        <v>447</v>
      </c>
      <c r="H76" s="51"/>
      <c r="I76" s="51"/>
      <c r="J76" s="51"/>
      <c r="K76" s="51"/>
      <c r="L76" s="51"/>
      <c r="M76" s="51"/>
      <c r="N76" s="51"/>
      <c r="O76" s="51"/>
      <c r="P76" s="51"/>
      <c r="Q76" s="51"/>
      <c r="R76" s="51"/>
      <c r="S76" s="51"/>
      <c r="T76" s="51"/>
      <c r="U76" s="51"/>
      <c r="V76" s="51"/>
      <c r="W76" s="51"/>
      <c r="X76" s="51"/>
      <c r="Y76" s="51"/>
      <c r="Z76" s="55"/>
      <c r="AA76" s="51" t="s">
        <v>152</v>
      </c>
    </row>
    <row r="77" spans="1:27" ht="75.75" customHeight="1" x14ac:dyDescent="0.2">
      <c r="A77" s="110" t="str">
        <f>IF('Por-tema'!I72="X","E",IF('Por-tema'!J72="X","T","P"))</f>
        <v>P</v>
      </c>
      <c r="B77" s="110" t="s">
        <v>153</v>
      </c>
      <c r="C77" s="137" t="s">
        <v>154</v>
      </c>
      <c r="D77" s="113" t="s">
        <v>315</v>
      </c>
      <c r="E77" s="111" t="s">
        <v>409</v>
      </c>
      <c r="F77" s="111"/>
      <c r="G77" s="51"/>
      <c r="H77" s="51"/>
      <c r="I77" s="51"/>
      <c r="J77" s="51"/>
      <c r="K77" s="51"/>
      <c r="L77" s="51"/>
      <c r="M77" s="51"/>
      <c r="N77" s="51"/>
      <c r="O77" s="116"/>
      <c r="P77" s="116"/>
      <c r="Q77" s="116"/>
      <c r="R77" s="116"/>
      <c r="S77" s="116"/>
      <c r="T77" s="116"/>
      <c r="U77" s="116"/>
      <c r="V77" s="116"/>
      <c r="W77" s="116"/>
      <c r="X77" s="116"/>
      <c r="Y77" s="51"/>
      <c r="Z77" s="55"/>
      <c r="AA77" s="51" t="s">
        <v>155</v>
      </c>
    </row>
    <row r="78" spans="1:27" ht="75.75" customHeight="1" x14ac:dyDescent="0.2">
      <c r="A78" s="110" t="str">
        <f>IF('Por-tema'!I73="X","E",IF('Por-tema'!J73="X","T","P"))</f>
        <v>T</v>
      </c>
      <c r="B78" s="110" t="s">
        <v>156</v>
      </c>
      <c r="C78" s="137" t="s">
        <v>157</v>
      </c>
      <c r="D78" s="113" t="s">
        <v>315</v>
      </c>
      <c r="E78" s="111" t="s">
        <v>410</v>
      </c>
      <c r="F78" s="111"/>
      <c r="G78" s="51"/>
      <c r="H78" s="51"/>
      <c r="I78" s="51"/>
      <c r="J78" s="51"/>
      <c r="K78" s="51"/>
      <c r="L78" s="51"/>
      <c r="M78" s="51"/>
      <c r="N78" s="51"/>
      <c r="O78" s="116"/>
      <c r="P78" s="116"/>
      <c r="Q78" s="116"/>
      <c r="R78" s="116"/>
      <c r="S78" s="116"/>
      <c r="T78" s="116"/>
      <c r="U78" s="116"/>
      <c r="V78" s="116"/>
      <c r="W78" s="116"/>
      <c r="X78" s="116"/>
      <c r="Y78" s="51"/>
      <c r="Z78" s="55"/>
      <c r="AA78" s="51" t="s">
        <v>158</v>
      </c>
    </row>
    <row r="79" spans="1:27" ht="75.75" customHeight="1" x14ac:dyDescent="0.2">
      <c r="A79" s="110" t="str">
        <f>IF('Por-tema'!I74="X","E",IF('Por-tema'!J74="X","T","P"))</f>
        <v>T</v>
      </c>
      <c r="B79" s="110" t="s">
        <v>159</v>
      </c>
      <c r="C79" s="137" t="s">
        <v>160</v>
      </c>
      <c r="D79" s="113" t="s">
        <v>5</v>
      </c>
      <c r="E79" s="111" t="s">
        <v>411</v>
      </c>
      <c r="F79" s="111"/>
      <c r="G79" s="146" t="s">
        <v>447</v>
      </c>
      <c r="H79" s="51"/>
      <c r="I79" s="148" t="s">
        <v>450</v>
      </c>
      <c r="J79" s="51"/>
      <c r="K79" s="51"/>
      <c r="L79" s="51"/>
      <c r="M79" s="51"/>
      <c r="N79" s="51"/>
      <c r="O79" s="116"/>
      <c r="P79" s="51"/>
      <c r="Q79" s="117"/>
      <c r="R79" s="116"/>
      <c r="S79" s="116"/>
      <c r="T79" s="116"/>
      <c r="U79" s="116"/>
      <c r="V79" s="116"/>
      <c r="W79" s="116"/>
      <c r="X79" s="116"/>
      <c r="Y79" s="51"/>
      <c r="Z79" s="55"/>
      <c r="AA79" s="51" t="s">
        <v>161</v>
      </c>
    </row>
    <row r="80" spans="1:27" x14ac:dyDescent="0.2">
      <c r="A80" s="110"/>
      <c r="B80" s="110"/>
      <c r="C80" s="137"/>
      <c r="D80" s="113"/>
      <c r="E80" s="111"/>
      <c r="F80" s="111"/>
      <c r="G80" s="51"/>
      <c r="H80" s="51"/>
      <c r="I80" s="51"/>
      <c r="J80" s="51"/>
      <c r="K80" s="51"/>
      <c r="L80" s="51"/>
      <c r="M80" s="51"/>
      <c r="N80" s="51"/>
      <c r="O80" s="51"/>
      <c r="P80" s="51"/>
      <c r="Q80" s="51"/>
      <c r="R80" s="51"/>
      <c r="S80" s="51"/>
      <c r="T80" s="51"/>
      <c r="U80" s="51"/>
      <c r="V80" s="51"/>
      <c r="W80" s="51"/>
      <c r="X80" s="51"/>
      <c r="Y80" s="51"/>
      <c r="Z80" s="55"/>
    </row>
    <row r="81" spans="1:28" x14ac:dyDescent="0.2">
      <c r="A81" s="92"/>
      <c r="B81" s="92">
        <v>5</v>
      </c>
      <c r="C81" s="138" t="s">
        <v>162</v>
      </c>
      <c r="D81" s="93"/>
      <c r="E81" s="93"/>
      <c r="F81" s="93"/>
      <c r="G81" s="114"/>
      <c r="H81" s="114"/>
      <c r="I81" s="51"/>
      <c r="J81" s="51"/>
      <c r="K81" s="51"/>
      <c r="L81" s="51"/>
      <c r="M81" s="51"/>
      <c r="N81" s="51"/>
      <c r="O81" s="53"/>
      <c r="P81" s="51"/>
      <c r="Q81" s="51"/>
      <c r="R81" s="51"/>
      <c r="S81" s="51"/>
      <c r="T81" s="51"/>
      <c r="U81" s="51"/>
      <c r="V81" s="51"/>
      <c r="W81" s="51"/>
      <c r="X81" s="51"/>
      <c r="Y81" s="51"/>
      <c r="Z81" s="55"/>
      <c r="AA81" s="115"/>
    </row>
    <row r="82" spans="1:28" ht="58.5" customHeight="1" x14ac:dyDescent="0.2">
      <c r="A82" s="110" t="str">
        <f>IF('Por-tema'!I77="X","E",IF('Por-tema'!J77="X","T","P"))</f>
        <v>P</v>
      </c>
      <c r="B82" s="110" t="s">
        <v>163</v>
      </c>
      <c r="C82" s="137" t="s">
        <v>164</v>
      </c>
      <c r="D82" s="113" t="s">
        <v>315</v>
      </c>
      <c r="E82" s="111" t="s">
        <v>412</v>
      </c>
      <c r="F82" s="111"/>
      <c r="G82" s="51"/>
      <c r="H82" s="51"/>
      <c r="I82" s="51"/>
      <c r="J82" s="51"/>
      <c r="K82" s="51"/>
      <c r="L82" s="51"/>
      <c r="M82" s="51"/>
      <c r="N82" s="51"/>
      <c r="O82" s="51"/>
      <c r="P82" s="51"/>
      <c r="Q82" s="51"/>
      <c r="R82" s="51"/>
      <c r="S82" s="51"/>
      <c r="T82" s="51"/>
      <c r="U82" s="51"/>
      <c r="V82" s="51"/>
      <c r="W82" s="51"/>
      <c r="X82" s="51"/>
      <c r="Y82" s="51"/>
      <c r="Z82" s="55"/>
      <c r="AA82" s="51" t="s">
        <v>165</v>
      </c>
    </row>
    <row r="83" spans="1:28" ht="91.5" customHeight="1" x14ac:dyDescent="0.2">
      <c r="A83" s="110" t="str">
        <f>IF('Por-tema'!I78="X","E",IF('Por-tema'!J78="X","T","P"))</f>
        <v>E</v>
      </c>
      <c r="B83" s="110" t="s">
        <v>166</v>
      </c>
      <c r="C83" s="141" t="s">
        <v>352</v>
      </c>
      <c r="D83" s="113" t="s">
        <v>315</v>
      </c>
      <c r="E83" s="111" t="s">
        <v>413</v>
      </c>
      <c r="F83" s="111"/>
      <c r="G83" s="51"/>
      <c r="H83" s="51"/>
      <c r="I83" s="51"/>
      <c r="J83" s="51"/>
      <c r="K83" s="51"/>
      <c r="L83" s="51"/>
      <c r="M83" s="51"/>
      <c r="N83" s="51"/>
      <c r="O83" s="51"/>
      <c r="P83" s="51"/>
      <c r="Q83" s="51"/>
      <c r="R83" s="51"/>
      <c r="S83" s="51"/>
      <c r="T83" s="51"/>
      <c r="U83" s="51"/>
      <c r="V83" s="51"/>
      <c r="W83" s="51"/>
      <c r="X83" s="51"/>
      <c r="Y83" s="51"/>
      <c r="Z83" s="55"/>
      <c r="AA83" s="51" t="s">
        <v>167</v>
      </c>
    </row>
    <row r="84" spans="1:28" ht="205.5" customHeight="1" x14ac:dyDescent="0.2">
      <c r="A84" s="110" t="str">
        <f>IF('Por-tema'!I79="X","E",IF('Por-tema'!J79="X","T","P"))</f>
        <v>E</v>
      </c>
      <c r="B84" s="110" t="s">
        <v>168</v>
      </c>
      <c r="C84" s="137" t="s">
        <v>335</v>
      </c>
      <c r="D84" s="113" t="s">
        <v>315</v>
      </c>
      <c r="E84" s="111" t="s">
        <v>414</v>
      </c>
      <c r="F84" s="112"/>
      <c r="G84" s="116"/>
      <c r="H84" s="116"/>
      <c r="I84" s="116"/>
      <c r="J84" s="116"/>
      <c r="K84" s="116"/>
      <c r="L84" s="116"/>
      <c r="M84" s="116"/>
      <c r="N84" s="116"/>
      <c r="O84" s="51"/>
      <c r="P84" s="51"/>
      <c r="Q84" s="51"/>
      <c r="R84" s="51"/>
      <c r="S84" s="51"/>
      <c r="T84" s="51"/>
      <c r="U84" s="51"/>
      <c r="V84" s="51"/>
      <c r="W84" s="51"/>
      <c r="X84" s="51"/>
      <c r="Y84" s="51"/>
      <c r="Z84" s="116"/>
      <c r="AA84" s="51" t="s">
        <v>169</v>
      </c>
    </row>
    <row r="85" spans="1:28" ht="123.75" customHeight="1" x14ac:dyDescent="0.2">
      <c r="A85" s="110" t="str">
        <f>IF('Por-tema'!I80="X","E",IF('Por-tema'!J80="X","T","P"))</f>
        <v>E</v>
      </c>
      <c r="B85" s="110" t="s">
        <v>170</v>
      </c>
      <c r="C85" s="137" t="s">
        <v>336</v>
      </c>
      <c r="D85" s="113" t="s">
        <v>5</v>
      </c>
      <c r="E85" s="111"/>
      <c r="F85" s="112"/>
      <c r="G85" s="116"/>
      <c r="H85" s="116"/>
      <c r="I85" s="116"/>
      <c r="J85" s="116"/>
      <c r="K85" s="116"/>
      <c r="L85" s="116"/>
      <c r="M85" s="116"/>
      <c r="N85" s="116"/>
      <c r="O85" s="51"/>
      <c r="P85" s="51"/>
      <c r="Q85" s="51"/>
      <c r="R85" s="51"/>
      <c r="S85" s="51"/>
      <c r="T85" s="51"/>
      <c r="U85" s="51"/>
      <c r="V85" s="51"/>
      <c r="W85" s="51"/>
      <c r="X85" s="51"/>
      <c r="Y85" s="51"/>
      <c r="Z85" s="116"/>
      <c r="AA85" s="51" t="s">
        <v>171</v>
      </c>
    </row>
    <row r="86" spans="1:28" ht="97.5" customHeight="1" x14ac:dyDescent="0.2">
      <c r="A86" s="110" t="str">
        <f>IF('Por-tema'!I81="X","E",IF('Por-tema'!J81="X","T","P"))</f>
        <v>E</v>
      </c>
      <c r="B86" s="110" t="s">
        <v>172</v>
      </c>
      <c r="C86" s="137" t="s">
        <v>173</v>
      </c>
      <c r="D86" s="113" t="s">
        <v>5</v>
      </c>
      <c r="E86" s="111" t="s">
        <v>415</v>
      </c>
      <c r="F86" s="118"/>
      <c r="G86" s="146" t="s">
        <v>447</v>
      </c>
      <c r="H86" s="116"/>
      <c r="I86" s="116"/>
      <c r="J86" s="116"/>
      <c r="K86" s="116"/>
      <c r="L86" s="116"/>
      <c r="M86" s="116"/>
      <c r="N86" s="116"/>
      <c r="O86" s="51"/>
      <c r="P86" s="51"/>
      <c r="Q86" s="51"/>
      <c r="R86" s="51"/>
      <c r="S86" s="51"/>
      <c r="T86" s="51"/>
      <c r="U86" s="51"/>
      <c r="V86" s="51"/>
      <c r="W86" s="51"/>
      <c r="X86" s="51"/>
      <c r="Y86" s="51"/>
      <c r="Z86" s="116"/>
      <c r="AA86" s="51" t="s">
        <v>174</v>
      </c>
    </row>
    <row r="87" spans="1:28" ht="67.5" customHeight="1" x14ac:dyDescent="0.2">
      <c r="A87" s="110" t="str">
        <f>IF('Por-tema'!I82="X","E",IF('Por-tema'!J82="X","T","P"))</f>
        <v>E</v>
      </c>
      <c r="B87" s="110" t="s">
        <v>175</v>
      </c>
      <c r="C87" s="137" t="s">
        <v>176</v>
      </c>
      <c r="D87" s="113" t="s">
        <v>5</v>
      </c>
      <c r="E87" s="111" t="s">
        <v>416</v>
      </c>
      <c r="F87" s="112"/>
      <c r="G87" s="146" t="s">
        <v>447</v>
      </c>
      <c r="H87" s="116"/>
      <c r="I87" s="116"/>
      <c r="J87" s="116"/>
      <c r="K87" s="116"/>
      <c r="L87" s="116"/>
      <c r="M87" s="116"/>
      <c r="N87" s="116"/>
      <c r="O87" s="51"/>
      <c r="P87" s="51"/>
      <c r="Q87" s="51"/>
      <c r="R87" s="51"/>
      <c r="S87" s="51"/>
      <c r="T87" s="51"/>
      <c r="U87" s="51"/>
      <c r="V87" s="51"/>
      <c r="W87" s="51"/>
      <c r="X87" s="51"/>
      <c r="Y87" s="51"/>
      <c r="Z87" s="116"/>
      <c r="AA87" s="51" t="s">
        <v>177</v>
      </c>
    </row>
    <row r="88" spans="1:28" ht="67.5" customHeight="1" x14ac:dyDescent="0.2">
      <c r="A88" s="110" t="str">
        <f>IF('Por-tema'!I83="X","E",IF('Por-tema'!J83="X","T","P"))</f>
        <v>T</v>
      </c>
      <c r="B88" s="110" t="s">
        <v>178</v>
      </c>
      <c r="C88" s="137" t="s">
        <v>179</v>
      </c>
      <c r="D88" s="113" t="s">
        <v>315</v>
      </c>
      <c r="E88" s="111" t="s">
        <v>417</v>
      </c>
      <c r="F88" s="119"/>
      <c r="G88" s="116"/>
      <c r="H88" s="116"/>
      <c r="I88" s="116"/>
      <c r="J88" s="116"/>
      <c r="K88" s="116"/>
      <c r="L88" s="116"/>
      <c r="M88" s="116"/>
      <c r="N88" s="116"/>
      <c r="O88" s="51"/>
      <c r="P88" s="51"/>
      <c r="Q88" s="51"/>
      <c r="R88" s="51"/>
      <c r="S88" s="51"/>
      <c r="T88" s="51"/>
      <c r="U88" s="51"/>
      <c r="V88" s="51"/>
      <c r="W88" s="51"/>
      <c r="X88" s="51"/>
      <c r="Y88" s="51"/>
      <c r="Z88" s="116"/>
      <c r="AA88" s="51" t="s">
        <v>180</v>
      </c>
    </row>
    <row r="89" spans="1:28" ht="67.5" customHeight="1" x14ac:dyDescent="0.25">
      <c r="A89" s="110" t="str">
        <f>IF('Por-tema'!I84="X","E",IF('Por-tema'!J84="X","T","P"))</f>
        <v>T</v>
      </c>
      <c r="B89" s="110" t="s">
        <v>181</v>
      </c>
      <c r="C89" s="137" t="s">
        <v>182</v>
      </c>
      <c r="D89" s="113" t="s">
        <v>315</v>
      </c>
      <c r="E89" s="111" t="s">
        <v>418</v>
      </c>
      <c r="F89" s="118"/>
      <c r="G89" s="116"/>
      <c r="H89" s="116"/>
      <c r="I89" s="116"/>
      <c r="J89" s="116"/>
      <c r="K89" s="116"/>
      <c r="L89" s="116"/>
      <c r="M89" s="116"/>
      <c r="N89" s="116"/>
      <c r="O89" s="51"/>
      <c r="P89" s="51"/>
      <c r="Q89" s="51"/>
      <c r="R89" s="51"/>
      <c r="S89" s="51"/>
      <c r="T89" s="51"/>
      <c r="U89" s="51"/>
      <c r="V89" s="51"/>
      <c r="W89" s="51"/>
      <c r="X89" s="51"/>
      <c r="Y89" s="116"/>
      <c r="Z89" s="116"/>
      <c r="AA89" s="51" t="s">
        <v>183</v>
      </c>
      <c r="AB89" s="120"/>
    </row>
    <row r="90" spans="1:28" ht="172.5" customHeight="1" x14ac:dyDescent="0.25">
      <c r="A90" s="110" t="str">
        <f>IF('Por-tema'!I85="X","E",IF('Por-tema'!J85="X","T","P"))</f>
        <v>T</v>
      </c>
      <c r="B90" s="110" t="s">
        <v>184</v>
      </c>
      <c r="C90" s="137" t="s">
        <v>337</v>
      </c>
      <c r="D90" s="113" t="s">
        <v>315</v>
      </c>
      <c r="E90" s="111" t="s">
        <v>419</v>
      </c>
      <c r="F90" s="112"/>
      <c r="G90" s="116"/>
      <c r="H90" s="116"/>
      <c r="I90" s="116"/>
      <c r="J90" s="116"/>
      <c r="K90" s="116"/>
      <c r="L90" s="116"/>
      <c r="M90" s="116"/>
      <c r="N90" s="116"/>
      <c r="O90" s="51"/>
      <c r="P90" s="51"/>
      <c r="Q90" s="51"/>
      <c r="R90" s="51"/>
      <c r="S90" s="51"/>
      <c r="T90" s="51"/>
      <c r="U90" s="51"/>
      <c r="V90" s="51"/>
      <c r="W90" s="51"/>
      <c r="X90" s="51"/>
      <c r="Y90" s="116"/>
      <c r="Z90" s="116"/>
      <c r="AA90" s="51" t="s">
        <v>185</v>
      </c>
      <c r="AB90" s="106"/>
    </row>
    <row r="91" spans="1:28" ht="206.25" customHeight="1" x14ac:dyDescent="0.2">
      <c r="A91" s="110" t="str">
        <f>IF('Por-tema'!I86="X","E",IF('Por-tema'!J86="X","T","P"))</f>
        <v>P</v>
      </c>
      <c r="B91" s="110" t="s">
        <v>186</v>
      </c>
      <c r="C91" s="137" t="s">
        <v>338</v>
      </c>
      <c r="D91" s="113" t="s">
        <v>315</v>
      </c>
      <c r="E91" s="111" t="s">
        <v>420</v>
      </c>
      <c r="F91" s="112"/>
      <c r="G91" s="116"/>
      <c r="H91" s="116"/>
      <c r="I91" s="116"/>
      <c r="J91" s="116"/>
      <c r="K91" s="116"/>
      <c r="L91" s="116"/>
      <c r="M91" s="116"/>
      <c r="N91" s="116"/>
      <c r="O91" s="51"/>
      <c r="P91" s="51"/>
      <c r="Q91" s="51"/>
      <c r="R91" s="51"/>
      <c r="S91" s="51"/>
      <c r="T91" s="51"/>
      <c r="U91" s="51"/>
      <c r="V91" s="51"/>
      <c r="W91" s="51"/>
      <c r="X91" s="51"/>
      <c r="Y91" s="116"/>
      <c r="Z91" s="116"/>
      <c r="AA91" s="51" t="s">
        <v>187</v>
      </c>
    </row>
    <row r="92" spans="1:28" ht="61.5" customHeight="1" x14ac:dyDescent="0.2">
      <c r="A92" s="110" t="str">
        <f>IF('Por-tema'!I87="X","E",IF('Por-tema'!J87="X","T","P"))</f>
        <v>P</v>
      </c>
      <c r="B92" s="110" t="s">
        <v>188</v>
      </c>
      <c r="C92" s="137" t="s">
        <v>189</v>
      </c>
      <c r="D92" s="113" t="s">
        <v>315</v>
      </c>
      <c r="E92" s="111" t="s">
        <v>421</v>
      </c>
      <c r="F92" s="112"/>
      <c r="G92" s="116"/>
      <c r="H92" s="116"/>
      <c r="I92" s="116"/>
      <c r="J92" s="116"/>
      <c r="K92" s="116"/>
      <c r="L92" s="116"/>
      <c r="M92" s="116"/>
      <c r="N92" s="116"/>
      <c r="O92" s="51"/>
      <c r="P92" s="51"/>
      <c r="Q92" s="51"/>
      <c r="R92" s="51"/>
      <c r="S92" s="51"/>
      <c r="T92" s="51"/>
      <c r="U92" s="51"/>
      <c r="V92" s="51"/>
      <c r="W92" s="51"/>
      <c r="X92" s="51"/>
      <c r="Y92" s="116"/>
      <c r="Z92" s="116"/>
      <c r="AA92" s="51" t="s">
        <v>190</v>
      </c>
    </row>
    <row r="93" spans="1:28" ht="61.5" customHeight="1" x14ac:dyDescent="0.2">
      <c r="A93" s="110" t="str">
        <f>IF('Por-tema'!I88="X","E",IF('Por-tema'!J88="X","T","P"))</f>
        <v>P</v>
      </c>
      <c r="B93" s="110" t="s">
        <v>191</v>
      </c>
      <c r="C93" s="137" t="s">
        <v>192</v>
      </c>
      <c r="D93" s="113" t="s">
        <v>315</v>
      </c>
      <c r="E93" s="111" t="s">
        <v>422</v>
      </c>
      <c r="F93" s="112"/>
      <c r="G93" s="116"/>
      <c r="H93" s="116"/>
      <c r="I93" s="51"/>
      <c r="J93" s="51"/>
      <c r="K93" s="51"/>
      <c r="L93" s="51"/>
      <c r="M93" s="51"/>
      <c r="N93" s="51"/>
      <c r="O93" s="51"/>
      <c r="P93" s="51"/>
      <c r="Q93" s="51"/>
      <c r="R93" s="51"/>
      <c r="S93" s="51"/>
      <c r="T93" s="51"/>
      <c r="U93" s="51"/>
      <c r="V93" s="51"/>
      <c r="W93" s="51"/>
      <c r="X93" s="51"/>
      <c r="Y93" s="116"/>
      <c r="Z93" s="55"/>
      <c r="AA93" s="116" t="s">
        <v>193</v>
      </c>
    </row>
    <row r="94" spans="1:28" ht="61.5" customHeight="1" x14ac:dyDescent="0.2">
      <c r="A94" s="110" t="str">
        <f>IF('Por-tema'!I89="X","E",IF('Por-tema'!J89="X","T","P"))</f>
        <v>E</v>
      </c>
      <c r="B94" s="110" t="s">
        <v>194</v>
      </c>
      <c r="C94" s="137" t="s">
        <v>195</v>
      </c>
      <c r="D94" s="113" t="s">
        <v>315</v>
      </c>
      <c r="E94" s="111" t="s">
        <v>423</v>
      </c>
      <c r="F94" s="112"/>
      <c r="G94" s="116"/>
      <c r="H94" s="116"/>
      <c r="I94" s="51"/>
      <c r="J94" s="51"/>
      <c r="K94" s="51"/>
      <c r="L94" s="51"/>
      <c r="M94" s="51"/>
      <c r="N94" s="51"/>
      <c r="O94" s="51"/>
      <c r="P94" s="51"/>
      <c r="Q94" s="51"/>
      <c r="R94" s="51"/>
      <c r="S94" s="51"/>
      <c r="T94" s="51"/>
      <c r="U94" s="51"/>
      <c r="V94" s="51"/>
      <c r="W94" s="51"/>
      <c r="X94" s="51"/>
      <c r="Y94" s="116"/>
      <c r="Z94" s="55"/>
      <c r="AA94" s="116" t="s">
        <v>196</v>
      </c>
    </row>
    <row r="95" spans="1:28" ht="111.75" customHeight="1" x14ac:dyDescent="0.2">
      <c r="A95" s="110" t="str">
        <f>IF('Por-tema'!I90="X","E",IF('Por-tema'!J90="X","T","P"))</f>
        <v>P</v>
      </c>
      <c r="B95" s="110" t="s">
        <v>197</v>
      </c>
      <c r="C95" s="137" t="s">
        <v>198</v>
      </c>
      <c r="D95" s="113" t="s">
        <v>5</v>
      </c>
      <c r="E95" s="111" t="s">
        <v>424</v>
      </c>
      <c r="F95" s="112"/>
      <c r="G95" s="146" t="s">
        <v>447</v>
      </c>
      <c r="H95" s="116"/>
      <c r="I95" s="51"/>
      <c r="J95" s="51"/>
      <c r="K95" s="51"/>
      <c r="L95" s="51"/>
      <c r="M95" s="51"/>
      <c r="N95" s="51"/>
      <c r="O95" s="51"/>
      <c r="P95" s="51"/>
      <c r="Q95" s="51"/>
      <c r="R95" s="51"/>
      <c r="S95" s="51"/>
      <c r="T95" s="51"/>
      <c r="U95" s="51"/>
      <c r="V95" s="51"/>
      <c r="W95" s="51"/>
      <c r="X95" s="51"/>
      <c r="Y95" s="51"/>
      <c r="Z95" s="55"/>
      <c r="AA95" s="51" t="s">
        <v>199</v>
      </c>
    </row>
    <row r="96" spans="1:28" ht="61.5" customHeight="1" x14ac:dyDescent="0.2">
      <c r="A96" s="110" t="str">
        <f>IF('Por-tema'!I91="X","E",IF('Por-tema'!J91="X","T","P"))</f>
        <v>E</v>
      </c>
      <c r="B96" s="110" t="s">
        <v>200</v>
      </c>
      <c r="C96" s="137" t="s">
        <v>201</v>
      </c>
      <c r="D96" s="113" t="s">
        <v>5</v>
      </c>
      <c r="E96" s="111" t="s">
        <v>425</v>
      </c>
      <c r="F96" s="111"/>
      <c r="G96" s="51"/>
      <c r="H96" s="51"/>
      <c r="I96" s="51"/>
      <c r="J96" s="51"/>
      <c r="K96" s="51"/>
      <c r="L96" s="51"/>
      <c r="M96" s="51"/>
      <c r="N96" s="51"/>
      <c r="O96" s="51"/>
      <c r="P96" s="51"/>
      <c r="Q96" s="51"/>
      <c r="R96" s="51"/>
      <c r="S96" s="51"/>
      <c r="T96" s="51"/>
      <c r="U96" s="51"/>
      <c r="V96" s="51"/>
      <c r="W96" s="51"/>
      <c r="X96" s="51"/>
      <c r="Y96" s="51"/>
      <c r="Z96" s="55"/>
      <c r="AA96" s="51" t="s">
        <v>202</v>
      </c>
    </row>
    <row r="97" spans="1:28" ht="61.5" customHeight="1" x14ac:dyDescent="0.2">
      <c r="A97" s="110" t="str">
        <f>IF('Por-tema'!I92="X","E",IF('Por-tema'!J92="X","T","P"))</f>
        <v>T</v>
      </c>
      <c r="B97" s="110" t="s">
        <v>203</v>
      </c>
      <c r="C97" s="137" t="s">
        <v>204</v>
      </c>
      <c r="D97" s="113" t="s">
        <v>315</v>
      </c>
      <c r="E97" s="111" t="s">
        <v>426</v>
      </c>
      <c r="F97" s="112"/>
      <c r="G97" s="51"/>
      <c r="H97" s="51"/>
      <c r="I97" s="51"/>
      <c r="J97" s="51"/>
      <c r="K97" s="51"/>
      <c r="L97" s="51"/>
      <c r="M97" s="51"/>
      <c r="N97" s="51"/>
      <c r="O97" s="51"/>
      <c r="P97" s="51"/>
      <c r="Q97" s="51"/>
      <c r="R97" s="51"/>
      <c r="S97" s="51"/>
      <c r="T97" s="51"/>
      <c r="U97" s="51"/>
      <c r="V97" s="51"/>
      <c r="W97" s="51"/>
      <c r="X97" s="51"/>
      <c r="Y97" s="51"/>
      <c r="Z97" s="55"/>
      <c r="AA97" s="51" t="s">
        <v>205</v>
      </c>
      <c r="AB97" s="116"/>
    </row>
    <row r="98" spans="1:28" x14ac:dyDescent="0.2">
      <c r="A98" s="110"/>
      <c r="B98" s="110"/>
      <c r="C98" s="137"/>
      <c r="D98" s="113"/>
      <c r="E98" s="111"/>
      <c r="F98" s="111"/>
      <c r="G98" s="51"/>
      <c r="H98" s="51"/>
      <c r="I98" s="51"/>
      <c r="J98" s="51"/>
      <c r="K98" s="51"/>
      <c r="L98" s="51"/>
      <c r="M98" s="51"/>
      <c r="N98" s="51"/>
      <c r="O98" s="51"/>
      <c r="P98" s="51"/>
      <c r="Q98" s="51"/>
      <c r="R98" s="51"/>
      <c r="S98" s="51"/>
      <c r="T98" s="51"/>
      <c r="U98" s="51"/>
      <c r="V98" s="51"/>
      <c r="W98" s="51"/>
      <c r="X98" s="51"/>
      <c r="Y98" s="51"/>
      <c r="Z98" s="55"/>
      <c r="AB98" s="116"/>
    </row>
    <row r="99" spans="1:28" x14ac:dyDescent="0.2">
      <c r="A99" s="92"/>
      <c r="B99" s="92">
        <v>6</v>
      </c>
      <c r="C99" s="138" t="s">
        <v>206</v>
      </c>
      <c r="D99" s="93"/>
      <c r="E99" s="93"/>
      <c r="F99" s="93"/>
      <c r="G99" s="114"/>
      <c r="H99" s="114"/>
      <c r="I99" s="51"/>
      <c r="J99" s="51"/>
      <c r="K99" s="51"/>
      <c r="L99" s="51"/>
      <c r="M99" s="51"/>
      <c r="N99" s="51"/>
      <c r="O99" s="53"/>
      <c r="P99" s="51"/>
      <c r="Q99" s="51"/>
      <c r="R99" s="51"/>
      <c r="S99" s="51"/>
      <c r="T99" s="51"/>
      <c r="U99" s="51"/>
      <c r="V99" s="51"/>
      <c r="W99" s="51"/>
      <c r="X99" s="51"/>
      <c r="Y99" s="51"/>
      <c r="Z99" s="55"/>
      <c r="AA99" s="115"/>
    </row>
    <row r="100" spans="1:28" ht="174" customHeight="1" x14ac:dyDescent="0.2">
      <c r="A100" s="110" t="str">
        <f>IF('Por-tema'!I95="X","E",IF('Por-tema'!J95="X","T","P"))</f>
        <v>P</v>
      </c>
      <c r="B100" s="110" t="s">
        <v>207</v>
      </c>
      <c r="C100" s="137" t="s">
        <v>339</v>
      </c>
      <c r="D100" s="113" t="s">
        <v>5</v>
      </c>
      <c r="E100" s="111"/>
      <c r="F100" s="111"/>
      <c r="G100" s="51"/>
      <c r="H100" s="51"/>
      <c r="I100" s="51"/>
      <c r="J100" s="51"/>
      <c r="K100" s="51"/>
      <c r="L100" s="51"/>
      <c r="M100" s="51"/>
      <c r="N100" s="51"/>
      <c r="O100" s="51"/>
      <c r="P100" s="51"/>
      <c r="Q100" s="51"/>
      <c r="R100" s="51"/>
      <c r="S100" s="51"/>
      <c r="T100" s="51"/>
      <c r="U100" s="51"/>
      <c r="V100" s="51"/>
      <c r="W100" s="51"/>
      <c r="X100" s="51"/>
      <c r="Y100" s="51"/>
      <c r="Z100" s="55"/>
      <c r="AA100" s="51" t="s">
        <v>208</v>
      </c>
    </row>
    <row r="101" spans="1:28" ht="63" customHeight="1" x14ac:dyDescent="0.2">
      <c r="A101" s="110" t="str">
        <f>IF('Por-tema'!I96="X","E",IF('Por-tema'!J96="X","T","P"))</f>
        <v>P</v>
      </c>
      <c r="B101" s="110" t="s">
        <v>209</v>
      </c>
      <c r="C101" s="137" t="s">
        <v>210</v>
      </c>
      <c r="D101" s="113" t="s">
        <v>315</v>
      </c>
      <c r="E101" s="111" t="s">
        <v>427</v>
      </c>
      <c r="F101" s="111"/>
      <c r="G101" s="51"/>
      <c r="H101" s="51"/>
      <c r="I101" s="51"/>
      <c r="J101" s="51"/>
      <c r="K101" s="51"/>
      <c r="L101" s="51"/>
      <c r="M101" s="51"/>
      <c r="N101" s="51"/>
      <c r="O101" s="51"/>
      <c r="P101" s="51"/>
      <c r="Q101" s="51"/>
      <c r="R101" s="51"/>
      <c r="S101" s="51"/>
      <c r="T101" s="51"/>
      <c r="U101" s="51"/>
      <c r="V101" s="51"/>
      <c r="W101" s="51"/>
      <c r="X101" s="51"/>
      <c r="Y101" s="51"/>
      <c r="Z101" s="55"/>
      <c r="AA101" s="51" t="s">
        <v>137</v>
      </c>
    </row>
    <row r="102" spans="1:28" ht="83.25" customHeight="1" x14ac:dyDescent="0.2">
      <c r="A102" s="110" t="str">
        <f>IF('Por-tema'!I97="X","E",IF('Por-tema'!J97="X","T","P"))</f>
        <v>P</v>
      </c>
      <c r="B102" s="110" t="s">
        <v>211</v>
      </c>
      <c r="C102" s="137" t="s">
        <v>212</v>
      </c>
      <c r="D102" s="113" t="s">
        <v>315</v>
      </c>
      <c r="E102" s="111" t="s">
        <v>428</v>
      </c>
      <c r="F102" s="111"/>
      <c r="G102" s="51"/>
      <c r="H102" s="51"/>
      <c r="I102" s="51"/>
      <c r="J102" s="51"/>
      <c r="K102" s="51"/>
      <c r="L102" s="51"/>
      <c r="M102" s="51"/>
      <c r="N102" s="51"/>
      <c r="O102" s="51"/>
      <c r="P102" s="51"/>
      <c r="Q102" s="51"/>
      <c r="R102" s="51"/>
      <c r="S102" s="51"/>
      <c r="T102" s="51"/>
      <c r="U102" s="51"/>
      <c r="V102" s="51"/>
      <c r="W102" s="51"/>
      <c r="X102" s="51"/>
      <c r="Y102" s="51"/>
      <c r="Z102" s="55"/>
      <c r="AA102" s="51" t="s">
        <v>213</v>
      </c>
    </row>
    <row r="103" spans="1:28" ht="57.75" customHeight="1" x14ac:dyDescent="0.2">
      <c r="A103" s="110" t="str">
        <f>IF('Por-tema'!I98="X","E",IF('Por-tema'!J98="X","T","P"))</f>
        <v>P</v>
      </c>
      <c r="B103" s="110" t="s">
        <v>214</v>
      </c>
      <c r="C103" s="137" t="s">
        <v>215</v>
      </c>
      <c r="D103" s="113" t="s">
        <v>5</v>
      </c>
      <c r="E103" s="111"/>
      <c r="F103" s="111"/>
      <c r="G103" s="51"/>
      <c r="H103" s="51"/>
      <c r="I103" s="51"/>
      <c r="J103" s="51"/>
      <c r="K103" s="51"/>
      <c r="L103" s="51"/>
      <c r="M103" s="51"/>
      <c r="N103" s="51"/>
      <c r="O103" s="51"/>
      <c r="P103" s="51"/>
      <c r="Q103" s="51"/>
      <c r="R103" s="51"/>
      <c r="S103" s="51"/>
      <c r="T103" s="51"/>
      <c r="U103" s="51"/>
      <c r="V103" s="51"/>
      <c r="W103" s="51"/>
      <c r="X103" s="51"/>
      <c r="Y103" s="51"/>
      <c r="Z103" s="55"/>
      <c r="AA103" s="51" t="s">
        <v>216</v>
      </c>
    </row>
    <row r="104" spans="1:28" ht="123.75" customHeight="1" x14ac:dyDescent="0.2">
      <c r="A104" s="110" t="str">
        <f>IF('Por-tema'!I99="X","E",IF('Por-tema'!J99="X","T","P"))</f>
        <v>P</v>
      </c>
      <c r="B104" s="110" t="s">
        <v>217</v>
      </c>
      <c r="C104" s="137" t="s">
        <v>340</v>
      </c>
      <c r="D104" s="113" t="s">
        <v>315</v>
      </c>
      <c r="E104" s="111" t="s">
        <v>429</v>
      </c>
      <c r="F104" s="111"/>
      <c r="G104" s="51"/>
      <c r="H104" s="51"/>
      <c r="I104" s="51"/>
      <c r="J104" s="51"/>
      <c r="K104" s="51"/>
      <c r="L104" s="51"/>
      <c r="M104" s="51"/>
      <c r="N104" s="51"/>
      <c r="O104" s="51"/>
      <c r="P104" s="51"/>
      <c r="Q104" s="51"/>
      <c r="R104" s="51"/>
      <c r="S104" s="51"/>
      <c r="T104" s="51"/>
      <c r="U104" s="51"/>
      <c r="V104" s="51"/>
      <c r="W104" s="51"/>
      <c r="X104" s="51"/>
      <c r="Y104" s="51"/>
      <c r="Z104" s="55"/>
      <c r="AA104" s="51" t="s">
        <v>218</v>
      </c>
    </row>
    <row r="105" spans="1:28" ht="167.25" customHeight="1" x14ac:dyDescent="0.2">
      <c r="A105" s="110" t="str">
        <f>IF('Por-tema'!I100="X","E",IF('Por-tema'!J100="X","T","P"))</f>
        <v>E</v>
      </c>
      <c r="B105" s="110" t="s">
        <v>219</v>
      </c>
      <c r="C105" s="137" t="s">
        <v>341</v>
      </c>
      <c r="D105" s="113" t="s">
        <v>315</v>
      </c>
      <c r="E105" s="111" t="s">
        <v>430</v>
      </c>
      <c r="F105" s="111"/>
      <c r="G105" s="51"/>
      <c r="H105" s="51"/>
      <c r="I105" s="51"/>
      <c r="J105" s="51"/>
      <c r="K105" s="51"/>
      <c r="L105" s="51"/>
      <c r="M105" s="51"/>
      <c r="N105" s="51"/>
      <c r="O105" s="51"/>
      <c r="P105" s="51"/>
      <c r="Q105" s="51"/>
      <c r="R105" s="51"/>
      <c r="S105" s="51"/>
      <c r="T105" s="51"/>
      <c r="U105" s="51"/>
      <c r="V105" s="51"/>
      <c r="W105" s="51"/>
      <c r="X105" s="51"/>
      <c r="Y105" s="51"/>
      <c r="Z105" s="55"/>
      <c r="AA105" s="51" t="s">
        <v>220</v>
      </c>
    </row>
    <row r="106" spans="1:28" ht="114.75" customHeight="1" x14ac:dyDescent="0.2">
      <c r="A106" s="110" t="str">
        <f>IF('Por-tema'!I101="X","E",IF('Por-tema'!J101="X","T","P"))</f>
        <v>E</v>
      </c>
      <c r="B106" s="110" t="s">
        <v>221</v>
      </c>
      <c r="C106" s="137" t="s">
        <v>342</v>
      </c>
      <c r="D106" s="113" t="s">
        <v>315</v>
      </c>
      <c r="E106" s="111" t="s">
        <v>431</v>
      </c>
      <c r="F106" s="111"/>
      <c r="G106" s="51"/>
      <c r="H106" s="51"/>
      <c r="I106" s="51"/>
      <c r="J106" s="51"/>
      <c r="K106" s="51"/>
      <c r="L106" s="51"/>
      <c r="M106" s="51"/>
      <c r="N106" s="51"/>
      <c r="O106" s="51"/>
      <c r="P106" s="51"/>
      <c r="Q106" s="51"/>
      <c r="R106" s="51"/>
      <c r="S106" s="51"/>
      <c r="T106" s="51"/>
      <c r="U106" s="51"/>
      <c r="V106" s="51"/>
      <c r="W106" s="51"/>
      <c r="X106" s="51"/>
      <c r="Y106" s="51"/>
      <c r="Z106" s="55"/>
      <c r="AA106" s="51" t="s">
        <v>222</v>
      </c>
    </row>
    <row r="107" spans="1:28" ht="63" x14ac:dyDescent="0.2">
      <c r="A107" s="110" t="str">
        <f>IF('Por-tema'!I102="X","E",IF('Por-tema'!J102="X","T","P"))</f>
        <v>E</v>
      </c>
      <c r="B107" s="110" t="s">
        <v>223</v>
      </c>
      <c r="C107" s="137" t="s">
        <v>224</v>
      </c>
      <c r="D107" s="113" t="s">
        <v>315</v>
      </c>
      <c r="E107" s="111" t="s">
        <v>432</v>
      </c>
      <c r="F107" s="111"/>
      <c r="G107" s="51"/>
      <c r="H107" s="51"/>
      <c r="I107" s="51"/>
      <c r="J107" s="51"/>
      <c r="K107" s="51"/>
      <c r="L107" s="51"/>
      <c r="M107" s="51"/>
      <c r="N107" s="51"/>
      <c r="O107" s="51"/>
      <c r="P107" s="51"/>
      <c r="Q107" s="51"/>
      <c r="R107" s="51"/>
      <c r="S107" s="51"/>
      <c r="T107" s="51"/>
      <c r="U107" s="51"/>
      <c r="V107" s="51"/>
      <c r="W107" s="51"/>
      <c r="X107" s="51"/>
      <c r="Y107" s="51"/>
      <c r="Z107" s="55"/>
      <c r="AA107" s="51" t="s">
        <v>225</v>
      </c>
    </row>
    <row r="108" spans="1:28" ht="184.5" customHeight="1" x14ac:dyDescent="0.2">
      <c r="A108" s="110" t="str">
        <f>IF('Por-tema'!I103="X","E",IF('Por-tema'!J103="X","T","P"))</f>
        <v>E</v>
      </c>
      <c r="B108" s="110" t="s">
        <v>226</v>
      </c>
      <c r="C108" s="137" t="s">
        <v>343</v>
      </c>
      <c r="D108" s="113" t="s">
        <v>5</v>
      </c>
      <c r="E108" s="111"/>
      <c r="F108" s="111"/>
      <c r="G108" s="51"/>
      <c r="H108" s="51"/>
      <c r="I108" s="51"/>
      <c r="J108" s="51"/>
      <c r="K108" s="51"/>
      <c r="L108" s="51"/>
      <c r="M108" s="51"/>
      <c r="N108" s="51"/>
      <c r="O108" s="51"/>
      <c r="P108" s="51"/>
      <c r="Q108" s="51"/>
      <c r="R108" s="51"/>
      <c r="S108" s="51"/>
      <c r="T108" s="51"/>
      <c r="U108" s="51"/>
      <c r="V108" s="51"/>
      <c r="W108" s="51"/>
      <c r="X108" s="51"/>
      <c r="Y108" s="51"/>
      <c r="Z108" s="55"/>
      <c r="AA108" s="51" t="s">
        <v>227</v>
      </c>
    </row>
    <row r="109" spans="1:28" ht="168" customHeight="1" x14ac:dyDescent="0.2">
      <c r="A109" s="110" t="str">
        <f>IF('Por-tema'!I104="X","E",IF('Por-tema'!J104="X","T","P"))</f>
        <v>T</v>
      </c>
      <c r="B109" s="110" t="s">
        <v>228</v>
      </c>
      <c r="C109" s="137" t="s">
        <v>344</v>
      </c>
      <c r="D109" s="113" t="s">
        <v>315</v>
      </c>
      <c r="E109" s="111" t="s">
        <v>433</v>
      </c>
      <c r="F109" s="111"/>
      <c r="G109" s="51"/>
      <c r="H109" s="51"/>
      <c r="I109" s="51"/>
      <c r="J109" s="51"/>
      <c r="K109" s="51"/>
      <c r="L109" s="51"/>
      <c r="M109" s="51"/>
      <c r="N109" s="51"/>
      <c r="O109" s="51"/>
      <c r="P109" s="51"/>
      <c r="Q109" s="51"/>
      <c r="R109" s="51"/>
      <c r="S109" s="51"/>
      <c r="T109" s="51"/>
      <c r="U109" s="51"/>
      <c r="V109" s="51"/>
      <c r="W109" s="51"/>
      <c r="X109" s="51"/>
      <c r="Y109" s="51"/>
      <c r="Z109" s="55"/>
      <c r="AA109" s="51" t="s">
        <v>229</v>
      </c>
    </row>
    <row r="110" spans="1:28" ht="206.25" customHeight="1" x14ac:dyDescent="0.2">
      <c r="A110" s="110" t="str">
        <f>IF('Por-tema'!I105="X","E",IF('Por-tema'!J105="X","T","P"))</f>
        <v>E</v>
      </c>
      <c r="B110" s="110" t="s">
        <v>230</v>
      </c>
      <c r="C110" s="137" t="s">
        <v>345</v>
      </c>
      <c r="D110" s="113" t="s">
        <v>315</v>
      </c>
      <c r="E110" s="111" t="s">
        <v>434</v>
      </c>
      <c r="F110" s="111"/>
      <c r="G110" s="146" t="s">
        <v>447</v>
      </c>
      <c r="H110" s="51"/>
      <c r="I110" s="147" t="s">
        <v>449</v>
      </c>
      <c r="J110" s="51"/>
      <c r="K110" s="51"/>
      <c r="L110" s="51"/>
      <c r="M110" s="51"/>
      <c r="N110" s="51"/>
      <c r="O110" s="51"/>
      <c r="P110" s="51"/>
      <c r="Q110" s="51"/>
      <c r="R110" s="51"/>
      <c r="S110" s="51"/>
      <c r="T110" s="51"/>
      <c r="U110" s="51"/>
      <c r="V110" s="51"/>
      <c r="W110" s="51"/>
      <c r="X110" s="51"/>
      <c r="Y110" s="51"/>
      <c r="Z110" s="55"/>
      <c r="AA110" s="51" t="s">
        <v>231</v>
      </c>
    </row>
    <row r="111" spans="1:28" ht="195" customHeight="1" x14ac:dyDescent="0.2">
      <c r="A111" s="110" t="str">
        <f>IF('Por-tema'!I106="X","E",IF('Por-tema'!J106="X","T","P"))</f>
        <v>T</v>
      </c>
      <c r="B111" s="110" t="s">
        <v>232</v>
      </c>
      <c r="C111" s="137" t="s">
        <v>346</v>
      </c>
      <c r="D111" s="113" t="s">
        <v>315</v>
      </c>
      <c r="E111" s="145" t="s">
        <v>435</v>
      </c>
      <c r="F111" s="111"/>
      <c r="G111" s="51"/>
      <c r="H111" s="51"/>
      <c r="I111" s="51"/>
      <c r="J111" s="51"/>
      <c r="K111" s="51"/>
      <c r="L111" s="51"/>
      <c r="M111" s="51"/>
      <c r="N111" s="51"/>
      <c r="O111" s="51"/>
      <c r="P111" s="51"/>
      <c r="Q111" s="51"/>
      <c r="R111" s="51"/>
      <c r="S111" s="51"/>
      <c r="T111" s="51"/>
      <c r="U111" s="51"/>
      <c r="V111" s="51"/>
      <c r="W111" s="51"/>
      <c r="X111" s="51"/>
      <c r="Y111" s="51"/>
      <c r="Z111" s="55"/>
      <c r="AA111" s="51" t="s">
        <v>231</v>
      </c>
    </row>
    <row r="112" spans="1:28" ht="281.25" customHeight="1" x14ac:dyDescent="0.2">
      <c r="A112" s="110" t="str">
        <f>IF('Por-tema'!I107="X","E",IF('Por-tema'!J107="X","T","P"))</f>
        <v>E</v>
      </c>
      <c r="B112" s="110" t="s">
        <v>233</v>
      </c>
      <c r="C112" s="137" t="s">
        <v>347</v>
      </c>
      <c r="D112" s="113" t="s">
        <v>315</v>
      </c>
      <c r="E112" s="111" t="s">
        <v>436</v>
      </c>
      <c r="F112" s="111"/>
      <c r="G112" s="51"/>
      <c r="H112" s="51"/>
      <c r="I112" s="51"/>
      <c r="J112" s="51"/>
      <c r="K112" s="51"/>
      <c r="L112" s="51"/>
      <c r="M112" s="51"/>
      <c r="N112" s="51"/>
      <c r="O112" s="51"/>
      <c r="P112" s="51"/>
      <c r="Q112" s="51"/>
      <c r="R112" s="51"/>
      <c r="S112" s="51"/>
      <c r="T112" s="51"/>
      <c r="U112" s="51"/>
      <c r="V112" s="51"/>
      <c r="W112" s="51"/>
      <c r="X112" s="51"/>
      <c r="Y112" s="51"/>
      <c r="Z112" s="55"/>
      <c r="AA112" s="51" t="s">
        <v>137</v>
      </c>
    </row>
    <row r="113" spans="1:27" x14ac:dyDescent="0.2">
      <c r="A113" s="110"/>
      <c r="B113" s="110"/>
      <c r="C113" s="137"/>
      <c r="D113" s="113"/>
      <c r="E113" s="111"/>
      <c r="F113" s="111"/>
      <c r="G113" s="51"/>
      <c r="H113" s="51"/>
      <c r="I113" s="51"/>
      <c r="J113" s="51"/>
      <c r="K113" s="51"/>
      <c r="L113" s="51"/>
      <c r="M113" s="51"/>
      <c r="N113" s="51"/>
      <c r="O113" s="51"/>
      <c r="P113" s="51"/>
      <c r="Q113" s="51"/>
      <c r="R113" s="51"/>
      <c r="S113" s="51"/>
      <c r="T113" s="51"/>
      <c r="U113" s="51"/>
      <c r="V113" s="51"/>
      <c r="W113" s="51"/>
      <c r="X113" s="51"/>
      <c r="Y113" s="51"/>
      <c r="Z113" s="55"/>
    </row>
    <row r="114" spans="1:27" x14ac:dyDescent="0.2">
      <c r="A114" s="92"/>
      <c r="B114" s="92">
        <v>7</v>
      </c>
      <c r="C114" s="138" t="s">
        <v>234</v>
      </c>
      <c r="D114" s="93"/>
      <c r="E114" s="93"/>
      <c r="F114" s="93"/>
      <c r="G114" s="114"/>
      <c r="H114" s="114"/>
      <c r="I114" s="51"/>
      <c r="J114" s="51"/>
      <c r="K114" s="51"/>
      <c r="L114" s="51"/>
      <c r="M114" s="51"/>
      <c r="N114" s="51"/>
      <c r="O114" s="53"/>
      <c r="P114" s="51"/>
      <c r="Q114" s="51"/>
      <c r="R114" s="51"/>
      <c r="S114" s="51"/>
      <c r="T114" s="51"/>
      <c r="U114" s="51"/>
      <c r="V114" s="51"/>
      <c r="W114" s="51"/>
      <c r="X114" s="51"/>
      <c r="Y114" s="51"/>
      <c r="Z114" s="55"/>
      <c r="AA114" s="115"/>
    </row>
    <row r="115" spans="1:27" ht="69.75" customHeight="1" x14ac:dyDescent="0.2">
      <c r="A115" s="110" t="str">
        <f>IF('Por-tema'!I110="X","E",IF('Por-tema'!J110="X","T","P"))</f>
        <v>P</v>
      </c>
      <c r="B115" s="110" t="s">
        <v>235</v>
      </c>
      <c r="C115" s="137" t="s">
        <v>236</v>
      </c>
      <c r="D115" s="113" t="s">
        <v>315</v>
      </c>
      <c r="E115" s="111" t="s">
        <v>437</v>
      </c>
      <c r="F115" s="111"/>
      <c r="G115" s="51"/>
      <c r="H115" s="51"/>
      <c r="I115" s="51"/>
      <c r="J115" s="51"/>
      <c r="K115" s="51"/>
      <c r="L115" s="51"/>
      <c r="M115" s="51"/>
      <c r="N115" s="51"/>
      <c r="O115" s="51"/>
      <c r="P115" s="51"/>
      <c r="Q115" s="51"/>
      <c r="R115" s="51"/>
      <c r="S115" s="51"/>
      <c r="T115" s="51"/>
      <c r="U115" s="51"/>
      <c r="V115" s="51"/>
      <c r="W115" s="51"/>
      <c r="X115" s="51"/>
      <c r="Y115" s="51"/>
      <c r="Z115" s="55"/>
      <c r="AA115" s="51" t="s">
        <v>237</v>
      </c>
    </row>
    <row r="116" spans="1:27" ht="69.75" customHeight="1" x14ac:dyDescent="0.2">
      <c r="A116" s="110" t="str">
        <f>IF('Por-tema'!I111="X","E",IF('Por-tema'!J111="X","T","P"))</f>
        <v>P</v>
      </c>
      <c r="B116" s="110" t="s">
        <v>238</v>
      </c>
      <c r="C116" s="137" t="s">
        <v>239</v>
      </c>
      <c r="D116" s="113" t="s">
        <v>315</v>
      </c>
      <c r="E116" s="111" t="s">
        <v>438</v>
      </c>
      <c r="F116" s="111"/>
      <c r="G116" s="146" t="s">
        <v>447</v>
      </c>
      <c r="H116" s="51"/>
      <c r="I116" s="147" t="s">
        <v>449</v>
      </c>
      <c r="J116" s="51"/>
      <c r="K116" s="51"/>
      <c r="L116" s="51"/>
      <c r="M116" s="51"/>
      <c r="N116" s="51"/>
      <c r="O116" s="51"/>
      <c r="P116" s="51"/>
      <c r="Q116" s="51"/>
      <c r="R116" s="51"/>
      <c r="S116" s="51"/>
      <c r="T116" s="51"/>
      <c r="U116" s="51"/>
      <c r="V116" s="51"/>
      <c r="W116" s="51"/>
      <c r="X116" s="51"/>
      <c r="Y116" s="51"/>
      <c r="Z116" s="55"/>
      <c r="AA116" s="51" t="s">
        <v>240</v>
      </c>
    </row>
    <row r="117" spans="1:27" ht="69.75" customHeight="1" x14ac:dyDescent="0.2">
      <c r="A117" s="110" t="str">
        <f>IF('Por-tema'!I112="X","E",IF('Por-tema'!J112="X","T","P"))</f>
        <v>T</v>
      </c>
      <c r="B117" s="110" t="s">
        <v>241</v>
      </c>
      <c r="C117" s="137" t="s">
        <v>242</v>
      </c>
      <c r="D117" s="113" t="s">
        <v>315</v>
      </c>
      <c r="E117" s="111" t="s">
        <v>439</v>
      </c>
      <c r="F117" s="111"/>
      <c r="G117" s="51"/>
      <c r="H117" s="51"/>
      <c r="I117" s="51"/>
      <c r="J117" s="51"/>
      <c r="K117" s="51"/>
      <c r="L117" s="51"/>
      <c r="M117" s="51"/>
      <c r="N117" s="51"/>
      <c r="O117" s="51"/>
      <c r="P117" s="51"/>
      <c r="Q117" s="51"/>
      <c r="R117" s="51"/>
      <c r="S117" s="51"/>
      <c r="T117" s="51"/>
      <c r="U117" s="51"/>
      <c r="V117" s="51"/>
      <c r="W117" s="51"/>
      <c r="X117" s="51"/>
      <c r="Y117" s="51"/>
      <c r="Z117" s="55"/>
      <c r="AA117" s="51" t="s">
        <v>243</v>
      </c>
    </row>
    <row r="118" spans="1:27" ht="69.75" customHeight="1" x14ac:dyDescent="0.2">
      <c r="A118" s="110" t="str">
        <f>IF('Por-tema'!I113="X","E",IF('Por-tema'!J113="X","T","P"))</f>
        <v>P</v>
      </c>
      <c r="B118" s="110" t="s">
        <v>244</v>
      </c>
      <c r="C118" s="137" t="s">
        <v>245</v>
      </c>
      <c r="D118" s="113" t="s">
        <v>315</v>
      </c>
      <c r="E118" s="111" t="s">
        <v>440</v>
      </c>
      <c r="F118" s="111"/>
      <c r="G118" s="51"/>
      <c r="H118" s="51"/>
      <c r="I118" s="51"/>
      <c r="J118" s="51"/>
      <c r="K118" s="51"/>
      <c r="L118" s="51"/>
      <c r="M118" s="51"/>
      <c r="N118" s="51"/>
      <c r="O118" s="51"/>
      <c r="P118" s="51"/>
      <c r="Q118" s="51"/>
      <c r="R118" s="51"/>
      <c r="S118" s="51"/>
      <c r="T118" s="51"/>
      <c r="U118" s="51"/>
      <c r="V118" s="51"/>
      <c r="W118" s="51"/>
      <c r="X118" s="51"/>
      <c r="Y118" s="51"/>
      <c r="Z118" s="55"/>
      <c r="AA118" s="51" t="s">
        <v>246</v>
      </c>
    </row>
    <row r="119" spans="1:27" ht="69.75" customHeight="1" x14ac:dyDescent="0.2">
      <c r="A119" s="110" t="str">
        <f>IF('Por-tema'!I114="X","E",IF('Por-tema'!J114="X","T","P"))</f>
        <v>P</v>
      </c>
      <c r="B119" s="110" t="s">
        <v>247</v>
      </c>
      <c r="C119" s="137" t="s">
        <v>248</v>
      </c>
      <c r="D119" s="113" t="s">
        <v>315</v>
      </c>
      <c r="E119" s="111" t="s">
        <v>441</v>
      </c>
      <c r="F119" s="111"/>
      <c r="G119" s="146" t="s">
        <v>447</v>
      </c>
      <c r="H119" s="51"/>
      <c r="I119" s="147" t="s">
        <v>449</v>
      </c>
      <c r="J119" s="51"/>
      <c r="K119" s="51"/>
      <c r="L119" s="51"/>
      <c r="M119" s="51"/>
      <c r="N119" s="51"/>
      <c r="O119" s="51"/>
      <c r="P119" s="51"/>
      <c r="Q119" s="51"/>
      <c r="R119" s="51"/>
      <c r="S119" s="51"/>
      <c r="T119" s="51"/>
      <c r="U119" s="51"/>
      <c r="V119" s="51"/>
      <c r="W119" s="51"/>
      <c r="X119" s="51"/>
      <c r="Y119" s="51"/>
      <c r="Z119" s="55"/>
      <c r="AA119" s="51" t="s">
        <v>249</v>
      </c>
    </row>
    <row r="120" spans="1:27" ht="69.75" customHeight="1" x14ac:dyDescent="0.2">
      <c r="A120" s="110" t="str">
        <f>IF('Por-tema'!I115="X","E",IF('Por-tema'!J115="X","T","P"))</f>
        <v>E</v>
      </c>
      <c r="B120" s="110" t="s">
        <v>250</v>
      </c>
      <c r="C120" s="137" t="s">
        <v>251</v>
      </c>
      <c r="D120" s="113" t="s">
        <v>315</v>
      </c>
      <c r="E120" s="111" t="s">
        <v>442</v>
      </c>
      <c r="F120" s="111"/>
      <c r="G120" s="146" t="s">
        <v>447</v>
      </c>
      <c r="H120" s="51"/>
      <c r="I120" s="147" t="s">
        <v>449</v>
      </c>
      <c r="J120" s="51"/>
      <c r="K120" s="51"/>
      <c r="L120" s="51"/>
      <c r="M120" s="51"/>
      <c r="N120" s="51"/>
      <c r="O120" s="51"/>
      <c r="P120" s="51"/>
      <c r="Q120" s="51"/>
      <c r="R120" s="51"/>
      <c r="S120" s="51"/>
      <c r="T120" s="51"/>
      <c r="U120" s="51"/>
      <c r="V120" s="51"/>
      <c r="W120" s="51"/>
      <c r="X120" s="51"/>
      <c r="Y120" s="51"/>
      <c r="Z120" s="55"/>
      <c r="AA120" s="51" t="s">
        <v>252</v>
      </c>
    </row>
    <row r="121" spans="1:27" ht="69.75" customHeight="1" x14ac:dyDescent="0.2">
      <c r="A121" s="110" t="str">
        <f>IF('Por-tema'!I116="X","E",IF('Por-tema'!J116="X","T","P"))</f>
        <v>E</v>
      </c>
      <c r="B121" s="110" t="s">
        <v>253</v>
      </c>
      <c r="C121" s="137" t="s">
        <v>254</v>
      </c>
      <c r="D121" s="113" t="s">
        <v>5</v>
      </c>
      <c r="E121" s="111"/>
      <c r="F121" s="111"/>
      <c r="G121" s="51"/>
      <c r="H121" s="51"/>
      <c r="I121" s="51"/>
      <c r="J121" s="51"/>
      <c r="K121" s="51"/>
      <c r="L121" s="51"/>
      <c r="M121" s="51"/>
      <c r="N121" s="51"/>
      <c r="O121" s="51"/>
      <c r="P121" s="51"/>
      <c r="Q121" s="51"/>
      <c r="R121" s="51"/>
      <c r="S121" s="51"/>
      <c r="T121" s="51"/>
      <c r="U121" s="51"/>
      <c r="V121" s="51"/>
      <c r="W121" s="51"/>
      <c r="X121" s="51"/>
      <c r="Y121" s="51"/>
      <c r="Z121" s="55"/>
      <c r="AA121" s="51" t="s">
        <v>255</v>
      </c>
    </row>
    <row r="122" spans="1:27" ht="69.75" customHeight="1" x14ac:dyDescent="0.2">
      <c r="A122" s="110" t="str">
        <f>IF('Por-tema'!I117="X","E",IF('Por-tema'!J117="X","T","P"))</f>
        <v>T</v>
      </c>
      <c r="B122" s="110" t="s">
        <v>256</v>
      </c>
      <c r="C122" s="137" t="s">
        <v>257</v>
      </c>
      <c r="D122" s="113" t="s">
        <v>5</v>
      </c>
      <c r="E122" s="111"/>
      <c r="F122" s="111"/>
      <c r="G122" s="51"/>
      <c r="H122" s="51"/>
      <c r="I122" s="51"/>
      <c r="J122" s="51"/>
      <c r="K122" s="51"/>
      <c r="L122" s="51"/>
      <c r="M122" s="51"/>
      <c r="N122" s="51"/>
      <c r="O122" s="51"/>
      <c r="P122" s="51"/>
      <c r="Q122" s="51"/>
      <c r="R122" s="51"/>
      <c r="S122" s="51"/>
      <c r="T122" s="51"/>
      <c r="U122" s="51"/>
      <c r="V122" s="51"/>
      <c r="W122" s="51"/>
      <c r="X122" s="51"/>
      <c r="Y122" s="51"/>
      <c r="Z122" s="55"/>
      <c r="AA122" s="51" t="s">
        <v>258</v>
      </c>
    </row>
    <row r="123" spans="1:27" ht="169.5" customHeight="1" x14ac:dyDescent="0.2">
      <c r="A123" s="110" t="str">
        <f>IF('Por-tema'!I118="X","E",IF('Por-tema'!J118="X","T","P"))</f>
        <v>E</v>
      </c>
      <c r="B123" s="110" t="s">
        <v>259</v>
      </c>
      <c r="C123" s="137" t="s">
        <v>348</v>
      </c>
      <c r="D123" s="113" t="s">
        <v>315</v>
      </c>
      <c r="E123" s="111" t="s">
        <v>443</v>
      </c>
      <c r="F123" s="111"/>
      <c r="G123" s="51"/>
      <c r="H123" s="51"/>
      <c r="I123" s="51"/>
      <c r="J123" s="51"/>
      <c r="K123" s="51"/>
      <c r="L123" s="51"/>
      <c r="M123" s="51"/>
      <c r="N123" s="51"/>
      <c r="O123" s="51"/>
      <c r="P123" s="51"/>
      <c r="Q123" s="51"/>
      <c r="R123" s="51"/>
      <c r="S123" s="51"/>
      <c r="T123" s="51"/>
      <c r="U123" s="51"/>
      <c r="V123" s="51"/>
      <c r="W123" s="51"/>
      <c r="X123" s="51"/>
      <c r="Y123" s="51"/>
      <c r="Z123" s="55"/>
      <c r="AA123" s="51" t="s">
        <v>137</v>
      </c>
    </row>
    <row r="124" spans="1:27" ht="129.75" customHeight="1" x14ac:dyDescent="0.2">
      <c r="A124" s="110" t="str">
        <f>IF('Por-tema'!I119="X","E",IF('Por-tema'!J119="X","T","P"))</f>
        <v>E</v>
      </c>
      <c r="B124" s="110" t="s">
        <v>260</v>
      </c>
      <c r="C124" s="137" t="s">
        <v>261</v>
      </c>
      <c r="D124" s="113" t="s">
        <v>315</v>
      </c>
      <c r="E124" s="111" t="s">
        <v>443</v>
      </c>
      <c r="F124" s="111"/>
      <c r="G124" s="51"/>
      <c r="H124" s="51"/>
      <c r="I124" s="51"/>
      <c r="J124" s="51"/>
      <c r="K124" s="51"/>
      <c r="L124" s="51"/>
      <c r="M124" s="51"/>
      <c r="N124" s="51"/>
      <c r="O124" s="51"/>
      <c r="P124" s="51"/>
      <c r="Q124" s="51"/>
      <c r="R124" s="51"/>
      <c r="S124" s="51"/>
      <c r="T124" s="51"/>
      <c r="U124" s="51"/>
      <c r="V124" s="51"/>
      <c r="W124" s="51"/>
      <c r="X124" s="51"/>
      <c r="Y124" s="51"/>
      <c r="Z124" s="55"/>
      <c r="AA124" s="51" t="s">
        <v>137</v>
      </c>
    </row>
    <row r="125" spans="1:27" ht="129.75" customHeight="1" x14ac:dyDescent="0.2">
      <c r="A125" s="110" t="str">
        <f>IF('Por-tema'!I120="X","E",IF('Por-tema'!J120="X","T","P"))</f>
        <v>P</v>
      </c>
      <c r="B125" s="110" t="s">
        <v>262</v>
      </c>
      <c r="C125" s="137" t="s">
        <v>263</v>
      </c>
      <c r="D125" s="113" t="s">
        <v>315</v>
      </c>
      <c r="E125" s="111" t="s">
        <v>443</v>
      </c>
      <c r="F125" s="111"/>
      <c r="G125" s="51"/>
      <c r="H125" s="51"/>
      <c r="I125" s="51"/>
      <c r="J125" s="51"/>
      <c r="K125" s="51"/>
      <c r="L125" s="51"/>
      <c r="M125" s="51"/>
      <c r="N125" s="51"/>
      <c r="O125" s="51"/>
      <c r="P125" s="51"/>
      <c r="Q125" s="51"/>
      <c r="R125" s="51"/>
      <c r="S125" s="51"/>
      <c r="T125" s="51"/>
      <c r="U125" s="51"/>
      <c r="V125" s="51"/>
      <c r="W125" s="51"/>
      <c r="X125" s="51"/>
      <c r="Y125" s="51"/>
      <c r="Z125" s="55"/>
      <c r="AA125" s="51" t="s">
        <v>137</v>
      </c>
    </row>
    <row r="126" spans="1:27" ht="129.75" customHeight="1" x14ac:dyDescent="0.2">
      <c r="A126" s="110" t="str">
        <f>IF('Por-tema'!I121="X","E",IF('Por-tema'!J121="X","T","P"))</f>
        <v>P</v>
      </c>
      <c r="B126" s="110" t="s">
        <v>264</v>
      </c>
      <c r="C126" s="141" t="s">
        <v>350</v>
      </c>
      <c r="D126" s="113" t="s">
        <v>315</v>
      </c>
      <c r="E126" s="111" t="s">
        <v>444</v>
      </c>
      <c r="F126" s="111"/>
      <c r="G126" s="51"/>
      <c r="H126" s="51"/>
      <c r="I126" s="51"/>
      <c r="J126" s="51"/>
      <c r="K126" s="51"/>
      <c r="L126" s="51"/>
      <c r="M126" s="51"/>
      <c r="N126" s="51"/>
      <c r="O126" s="51"/>
      <c r="P126" s="51"/>
      <c r="Q126" s="51"/>
      <c r="R126" s="51"/>
      <c r="S126" s="51"/>
      <c r="T126" s="51"/>
      <c r="U126" s="51"/>
      <c r="V126" s="51"/>
      <c r="W126" s="51"/>
      <c r="X126" s="51"/>
      <c r="Y126" s="51"/>
      <c r="Z126" s="55"/>
      <c r="AA126" s="51" t="s">
        <v>265</v>
      </c>
    </row>
    <row r="127" spans="1:27" ht="129.75" customHeight="1" x14ac:dyDescent="0.2">
      <c r="A127" s="110" t="str">
        <f>IF('Por-tema'!I122="X","E",IF('Por-tema'!J122="X","T","P"))</f>
        <v>P</v>
      </c>
      <c r="B127" s="110" t="s">
        <v>266</v>
      </c>
      <c r="C127" s="141" t="s">
        <v>351</v>
      </c>
      <c r="D127" s="113" t="s">
        <v>5</v>
      </c>
      <c r="E127" s="111"/>
      <c r="F127" s="111"/>
      <c r="G127" s="51"/>
      <c r="H127" s="51"/>
      <c r="I127" s="51"/>
      <c r="J127" s="51"/>
      <c r="K127" s="51"/>
      <c r="L127" s="51"/>
      <c r="M127" s="51"/>
      <c r="N127" s="51"/>
      <c r="O127" s="51"/>
      <c r="P127" s="51"/>
      <c r="Q127" s="51"/>
      <c r="R127" s="51"/>
      <c r="S127" s="51"/>
      <c r="T127" s="51"/>
      <c r="U127" s="51"/>
      <c r="V127" s="51"/>
      <c r="W127" s="51"/>
      <c r="X127" s="51"/>
      <c r="Y127" s="51"/>
      <c r="Z127" s="55"/>
      <c r="AA127" s="51" t="s">
        <v>267</v>
      </c>
    </row>
    <row r="128" spans="1:27" x14ac:dyDescent="0.2">
      <c r="A128" s="121"/>
      <c r="B128" s="121"/>
      <c r="C128" s="139"/>
      <c r="D128" s="122"/>
      <c r="E128" s="123"/>
      <c r="F128" s="123"/>
      <c r="G128" s="51"/>
      <c r="H128" s="51"/>
      <c r="I128" s="51"/>
      <c r="J128" s="51"/>
      <c r="K128" s="51"/>
      <c r="L128" s="51"/>
      <c r="M128" s="51"/>
      <c r="N128" s="51"/>
      <c r="O128" s="51"/>
      <c r="P128" s="51"/>
      <c r="Q128" s="51"/>
      <c r="R128" s="51"/>
      <c r="S128" s="51"/>
      <c r="T128" s="51"/>
      <c r="U128" s="51"/>
      <c r="V128" s="51"/>
      <c r="W128" s="51"/>
      <c r="X128" s="51"/>
      <c r="Y128" s="51"/>
      <c r="Z128" s="55"/>
    </row>
    <row r="129" spans="1:6" ht="15" customHeight="1" x14ac:dyDescent="0.2">
      <c r="A129" s="59"/>
      <c r="B129" s="59"/>
      <c r="C129" s="140" t="s">
        <v>309</v>
      </c>
      <c r="D129" s="60"/>
      <c r="E129" s="60"/>
      <c r="F129" s="60"/>
    </row>
  </sheetData>
  <protectedRanges>
    <protectedRange sqref="F30:H31 G15:H29 F51:H52 F66:H67 G53:H65 F80:H81 F98:H99 F113:H114 F128:H65511 G32:H50 G68:H79 G82:H97 G100:H112 G115:H127 G14:I14 I34 I45 I79 I110 I116 I119:I120" name="Rango20"/>
    <protectedRange sqref="D98:D99" name="Rango08"/>
    <protectedRange sqref="D33 D48 D82:D97 D100:D112 D115:D127" name="Rango05"/>
    <protectedRange sqref="D14:D29 D32 D34:D47 D49:D50 D53:D65" name="Rango03"/>
    <protectedRange sqref="D68:D79" name="Rango07"/>
    <protectedRange sqref="A14:C24" name="Rango1_1"/>
    <protectedRange sqref="A1:C13" name="Rango1"/>
    <protectedRange sqref="F14:F29" name="Rango20_1"/>
    <protectedRange sqref="F32:F50" name="Rango20_1_1"/>
    <protectedRange sqref="F53:F65" name="Rango20_2"/>
    <protectedRange sqref="F68:F79" name="Rango20_3"/>
    <protectedRange sqref="F82:F97" name="Rango20_4"/>
    <protectedRange sqref="F100:F112" name="Rango20_5"/>
    <protectedRange sqref="F115:F127" name="Rango20_6"/>
  </protectedRanges>
  <mergeCells count="1">
    <mergeCell ref="C1:E1"/>
  </mergeCells>
  <phoneticPr fontId="10" type="noConversion"/>
  <dataValidations count="2">
    <dataValidation type="list" allowBlank="1" showInputMessage="1" showErrorMessage="1" sqref="D14:D29 D100:D112 D53:D65 D32:D50 D68:D79 D82:D97 D115:D127" xr:uid="{00000000-0002-0000-0000-000000000000}">
      <formula1>$H$4:$H$6</formula1>
    </dataValidation>
    <dataValidation type="list" allowBlank="1" showInputMessage="1" showErrorMessage="1" sqref="D98:D99" xr:uid="{00000000-0002-0000-0000-000001000000}">
      <formula1>noap</formula1>
    </dataValidation>
  </dataValidations>
  <pageMargins left="0.59055118110236227" right="0.39370078740157483" top="0.59055118110236227" bottom="0.59055118110236227" header="0" footer="0"/>
  <pageSetup scale="4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8"/>
  <sheetViews>
    <sheetView workbookViewId="0">
      <pane xSplit="2" ySplit="7" topLeftCell="C131" activePane="bottomRight" state="frozen"/>
      <selection pane="topRight" activeCell="C1" sqref="C1"/>
      <selection pane="bottomLeft" activeCell="A8" sqref="A8"/>
      <selection pane="bottomRight" activeCell="C134" sqref="C134"/>
    </sheetView>
  </sheetViews>
  <sheetFormatPr baseColWidth="10" defaultRowHeight="15" x14ac:dyDescent="0.2"/>
  <cols>
    <col min="1" max="1" width="6.7109375" style="2" customWidth="1"/>
    <col min="2" max="2" width="80" style="2" customWidth="1"/>
    <col min="3" max="3" width="29.85546875" style="11" customWidth="1"/>
    <col min="4" max="4" width="11.42578125" style="4" customWidth="1"/>
    <col min="5" max="7" width="11.7109375" style="3" customWidth="1"/>
    <col min="8" max="8" width="11.42578125" style="2" customWidth="1"/>
    <col min="9" max="11" width="8.7109375" style="3" customWidth="1"/>
    <col min="12" max="12" width="11.42578125" style="2" customWidth="1"/>
    <col min="13" max="13" width="14.85546875" style="2" customWidth="1"/>
    <col min="14" max="14" width="11.42578125" style="2" customWidth="1"/>
    <col min="15" max="16384" width="11.42578125" style="2"/>
  </cols>
  <sheetData>
    <row r="1" spans="1:11" ht="20.25" x14ac:dyDescent="0.3">
      <c r="A1" s="150" t="s">
        <v>292</v>
      </c>
      <c r="B1" s="150"/>
      <c r="C1" s="150"/>
    </row>
    <row r="2" spans="1:11" x14ac:dyDescent="0.2">
      <c r="A2" s="28" t="s">
        <v>297</v>
      </c>
      <c r="C2" s="2"/>
    </row>
    <row r="3" spans="1:11" ht="15" customHeight="1" x14ac:dyDescent="0.2">
      <c r="A3" s="151" t="s">
        <v>314</v>
      </c>
      <c r="B3" s="151"/>
      <c r="D3" s="2"/>
    </row>
    <row r="4" spans="1:11" x14ac:dyDescent="0.2">
      <c r="C4" s="2"/>
    </row>
    <row r="5" spans="1:11" x14ac:dyDescent="0.2">
      <c r="A5" s="5"/>
      <c r="C5" s="6"/>
      <c r="D5" s="2"/>
    </row>
    <row r="6" spans="1:11" x14ac:dyDescent="0.2">
      <c r="A6" s="14" t="s">
        <v>268</v>
      </c>
      <c r="B6" s="14" t="s">
        <v>269</v>
      </c>
      <c r="C6" s="14" t="s">
        <v>7</v>
      </c>
      <c r="E6" s="14" t="s">
        <v>270</v>
      </c>
      <c r="F6" s="14" t="s">
        <v>271</v>
      </c>
      <c r="G6" s="14" t="s">
        <v>272</v>
      </c>
      <c r="I6" s="14" t="s">
        <v>270</v>
      </c>
      <c r="J6" s="14" t="s">
        <v>271</v>
      </c>
      <c r="K6" s="14" t="s">
        <v>272</v>
      </c>
    </row>
    <row r="7" spans="1:11" x14ac:dyDescent="0.2">
      <c r="A7" s="5"/>
      <c r="B7" s="5"/>
      <c r="C7" s="8"/>
    </row>
    <row r="8" spans="1:11" x14ac:dyDescent="0.2">
      <c r="A8" s="26" t="e">
        <f>'Para-responder'!#REF!</f>
        <v>#REF!</v>
      </c>
      <c r="B8" s="27" t="s">
        <v>8</v>
      </c>
      <c r="C8" s="8"/>
      <c r="E8" s="21" t="s">
        <v>270</v>
      </c>
      <c r="F8" s="21" t="s">
        <v>271</v>
      </c>
      <c r="G8" s="21" t="s">
        <v>272</v>
      </c>
      <c r="I8" s="21" t="s">
        <v>270</v>
      </c>
      <c r="J8" s="21" t="s">
        <v>271</v>
      </c>
      <c r="K8" s="21" t="s">
        <v>272</v>
      </c>
    </row>
    <row r="9" spans="1:11" ht="63.75" x14ac:dyDescent="0.2">
      <c r="A9" s="7" t="str">
        <f>'Para-responder'!B14</f>
        <v>1.1</v>
      </c>
      <c r="B9" s="20" t="str">
        <f>'Para-responder'!C14</f>
        <v>Con respecto a la declaración institucional de misión, visión y valores:
a. ¿Han sido promulgadas formalmente por el jerarca?
b. ¿La institución cuenta con un programa establecido y en funcionamiento para divulgar y promover entre los funcionarios dicha declaración?
(LA RESPUESTA AFIRMATIVA REQUIERE QUE SE CUMPLAN AMBOS PUNTOS.)</v>
      </c>
      <c r="C9" s="8" t="str">
        <f>'Para-responder'!D14</f>
        <v>SI</v>
      </c>
      <c r="E9" s="3" t="str">
        <f t="shared" ref="E9:E24" si="0">IF(I9="X",$C9,"")</f>
        <v/>
      </c>
      <c r="F9" s="3" t="str">
        <f t="shared" ref="F9:F24" si="1">IF(J9="X",$C9,"")</f>
        <v/>
      </c>
      <c r="G9" s="3" t="str">
        <f t="shared" ref="G9:G24" si="2">IF(K9="X",$C9,"")</f>
        <v>SI</v>
      </c>
      <c r="K9" s="3" t="s">
        <v>273</v>
      </c>
    </row>
    <row r="10" spans="1:11" ht="25.5" x14ac:dyDescent="0.2">
      <c r="A10" s="7" t="str">
        <f>'Para-responder'!B15</f>
        <v>1.2</v>
      </c>
      <c r="B10" s="20" t="str">
        <f>'Para-responder'!C15</f>
        <v>¿La institución ha oficializado una metodología para formular sus planes plurianuales y anuales?</v>
      </c>
      <c r="C10" s="8" t="str">
        <f>'Para-responder'!D15</f>
        <v>SI</v>
      </c>
      <c r="E10" s="3" t="str">
        <f t="shared" si="0"/>
        <v/>
      </c>
      <c r="F10" s="3" t="str">
        <f t="shared" si="1"/>
        <v>SI</v>
      </c>
      <c r="G10" s="3" t="str">
        <f t="shared" si="2"/>
        <v/>
      </c>
      <c r="J10" s="3" t="s">
        <v>273</v>
      </c>
    </row>
    <row r="11" spans="1:11" ht="63.75" x14ac:dyDescent="0.2">
      <c r="A11" s="7" t="str">
        <f>'Para-responder'!B16</f>
        <v>1.3</v>
      </c>
      <c r="B11" s="20" t="str">
        <f>'Para-responder'!C16</f>
        <v>¿La institución aplica mecanismos para considerar opiniones de los ciudadanos y los funcionarios durante la formulación de los siguientes instrumentos de gestión?:
a. El plan anual institucional
b. El presupuesto institucional
(LA RESPUESTA AFIRMATIVA REQUIERE QUE SE CUMPLAN AMBOS PUNTOS.)</v>
      </c>
      <c r="C11" s="8" t="str">
        <f>'Para-responder'!D16</f>
        <v>SI</v>
      </c>
      <c r="E11" s="3" t="str">
        <f t="shared" si="0"/>
        <v/>
      </c>
      <c r="F11" s="3" t="str">
        <f t="shared" si="1"/>
        <v>SI</v>
      </c>
      <c r="G11" s="3" t="str">
        <f t="shared" si="2"/>
        <v/>
      </c>
      <c r="J11" s="3" t="s">
        <v>273</v>
      </c>
    </row>
    <row r="12" spans="1:11" x14ac:dyDescent="0.2">
      <c r="A12" s="7" t="str">
        <f>'Para-responder'!B17</f>
        <v>1.4</v>
      </c>
      <c r="B12" s="20" t="str">
        <f>'Para-responder'!C17</f>
        <v>¿La institución cuenta con un plan plurianual vigente y actualizado?</v>
      </c>
      <c r="C12" s="8" t="str">
        <f>'Para-responder'!D17</f>
        <v>SI</v>
      </c>
      <c r="E12" s="3" t="str">
        <f t="shared" si="0"/>
        <v>SI</v>
      </c>
      <c r="F12" s="3" t="str">
        <f t="shared" si="1"/>
        <v/>
      </c>
      <c r="G12" s="3" t="str">
        <f t="shared" si="2"/>
        <v/>
      </c>
      <c r="I12" s="3" t="s">
        <v>273</v>
      </c>
    </row>
    <row r="13" spans="1:11" ht="63.75" x14ac:dyDescent="0.2">
      <c r="A13" s="7" t="str">
        <f>'Para-responder'!B18</f>
        <v>1.5</v>
      </c>
      <c r="B13" s="20" t="str">
        <f>'Para-responder'!C18</f>
        <v>¿El plan plurianual institucional considera los siguientes tipos de indicadores de desempeño?:
a. De gestión (eficiencia, eficacia, economía)
b. De resultados (efecto, impacto)
(LA RESPUESTA AFIRMATIVA REQUIERE QUE SE CUMPLAN AMBOS PUNTOS.)</v>
      </c>
      <c r="C13" s="8" t="str">
        <f>'Para-responder'!D18</f>
        <v>SI</v>
      </c>
      <c r="E13" s="3" t="str">
        <f t="shared" si="0"/>
        <v>SI</v>
      </c>
      <c r="F13" s="3" t="str">
        <f t="shared" si="1"/>
        <v/>
      </c>
      <c r="G13" s="3" t="str">
        <f t="shared" si="2"/>
        <v/>
      </c>
      <c r="I13" s="3" t="s">
        <v>273</v>
      </c>
    </row>
    <row r="14" spans="1:11" ht="51" x14ac:dyDescent="0.2">
      <c r="A14" s="7" t="str">
        <f>'Para-responder'!B19</f>
        <v>1.6</v>
      </c>
      <c r="B14" s="20" t="str">
        <f>'Para-responder'!C19</f>
        <v>¿El plan anual institucional considera los siguientes tipos de indicadores de desempeño?
a. De gestión (eficiencia, eficacia, economía)
b. Vinculación con el plan plurianual
(LA RESPUESTA AFIRMATIVA REQUIERE QUE SE CUMPLAN AMBOS PUNTOS.)</v>
      </c>
      <c r="C14" s="8" t="str">
        <f>'Para-responder'!D19</f>
        <v>SI</v>
      </c>
      <c r="E14" s="3" t="str">
        <f t="shared" si="0"/>
        <v>SI</v>
      </c>
      <c r="F14" s="3" t="str">
        <f t="shared" si="1"/>
        <v/>
      </c>
      <c r="G14" s="3" t="str">
        <f t="shared" si="2"/>
        <v/>
      </c>
      <c r="I14" s="3" t="s">
        <v>273</v>
      </c>
    </row>
    <row r="15" spans="1:11" ht="25.5" x14ac:dyDescent="0.2">
      <c r="A15" s="7" t="str">
        <f>'Para-responder'!B20</f>
        <v>1.7</v>
      </c>
      <c r="B15" s="20" t="str">
        <f>'Para-responder'!C20</f>
        <v>¿La institución ha oficializado una metodología para la definición, medición y ajuste de los indicadores que incorpora en sus planes?</v>
      </c>
      <c r="C15" s="8" t="str">
        <f>'Para-responder'!D20</f>
        <v>SI</v>
      </c>
      <c r="E15" s="3" t="str">
        <f t="shared" si="0"/>
        <v/>
      </c>
      <c r="F15" s="3" t="str">
        <f t="shared" si="1"/>
        <v>SI</v>
      </c>
      <c r="G15" s="3" t="str">
        <f t="shared" si="2"/>
        <v/>
      </c>
      <c r="J15" s="3" t="s">
        <v>273</v>
      </c>
    </row>
    <row r="16" spans="1:11" ht="25.5" x14ac:dyDescent="0.2">
      <c r="A16" s="7" t="str">
        <f>'Para-responder'!B21</f>
        <v>1.8</v>
      </c>
      <c r="B16" s="20" t="str">
        <f>'Para-responder'!C21</f>
        <v>¿En el plan anual se incorporan acciones que están vinculadas con el Plan Nacional de Desarrollo (PND)?</v>
      </c>
      <c r="C16" s="8" t="str">
        <f>'Para-responder'!D21</f>
        <v>SI</v>
      </c>
      <c r="E16" s="3" t="str">
        <f t="shared" si="0"/>
        <v>SI</v>
      </c>
      <c r="F16" s="3" t="str">
        <f t="shared" si="1"/>
        <v/>
      </c>
      <c r="G16" s="3" t="str">
        <f t="shared" si="2"/>
        <v/>
      </c>
      <c r="I16" s="3" t="s">
        <v>273</v>
      </c>
    </row>
    <row r="17" spans="1:11" ht="102" x14ac:dyDescent="0.2">
      <c r="A17" s="7" t="str">
        <f>'Para-responder'!B22</f>
        <v>1.9</v>
      </c>
      <c r="B17" s="20" t="str">
        <f>'Para-responder'!C22</f>
        <v>¿Se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(LA RESPUESTA AFIRMATIVA REQUIERE QUE SE CUMPLAN LOS TRES PUNTOS.)</v>
      </c>
      <c r="C17" s="8" t="str">
        <f>'Para-responder'!D22</f>
        <v>SI</v>
      </c>
      <c r="E17" s="3" t="str">
        <f t="shared" si="0"/>
        <v/>
      </c>
      <c r="F17" s="3" t="str">
        <f t="shared" si="1"/>
        <v/>
      </c>
      <c r="G17" s="3" t="str">
        <f t="shared" si="2"/>
        <v>SI</v>
      </c>
      <c r="K17" s="3" t="s">
        <v>273</v>
      </c>
    </row>
    <row r="18" spans="1:11" ht="25.5" x14ac:dyDescent="0.2">
      <c r="A18" s="7" t="str">
        <f>'Para-responder'!B23</f>
        <v>1.10</v>
      </c>
      <c r="B18" s="20" t="str">
        <f>'Para-responder'!C23</f>
        <v>¿La institución ha ejecutado y evaluado los resultados de la estrategia de fortalecimiento de la ética?</v>
      </c>
      <c r="C18" s="8" t="str">
        <f>'Para-responder'!D23</f>
        <v>SI</v>
      </c>
      <c r="E18" s="3" t="str">
        <f t="shared" si="0"/>
        <v/>
      </c>
      <c r="F18" s="3" t="str">
        <f t="shared" si="1"/>
        <v/>
      </c>
      <c r="G18" s="3" t="str">
        <f t="shared" si="2"/>
        <v>SI</v>
      </c>
      <c r="K18" s="3" t="s">
        <v>273</v>
      </c>
    </row>
    <row r="19" spans="1:11" ht="25.5" x14ac:dyDescent="0.2">
      <c r="A19" s="7" t="str">
        <f>'Para-responder'!B24</f>
        <v>1.11</v>
      </c>
      <c r="B19" s="20" t="str">
        <f>'Para-responder'!C24</f>
        <v>¿En la evaluación anual de la gestión institucional se consideran el cumplimiento de metas y los resultados de los indicadores incorporados en el plan anual operativo?</v>
      </c>
      <c r="C19" s="8" t="str">
        <f>'Para-responder'!D24</f>
        <v>SI</v>
      </c>
      <c r="E19" s="3" t="str">
        <f t="shared" si="0"/>
        <v/>
      </c>
      <c r="F19" s="3" t="str">
        <f t="shared" si="1"/>
        <v>SI</v>
      </c>
      <c r="G19" s="3" t="str">
        <f t="shared" si="2"/>
        <v/>
      </c>
      <c r="J19" s="3" t="s">
        <v>273</v>
      </c>
    </row>
    <row r="20" spans="1:11" ht="25.5" x14ac:dyDescent="0.2">
      <c r="A20" s="7" t="str">
        <f>'Para-responder'!B25</f>
        <v>1.12</v>
      </c>
      <c r="B20" s="20" t="str">
        <f>'Para-responder'!C25</f>
        <v>¿La evaluación de la gestión institucional del año anterior fue conocida y aprobada por el jerarca institucional a más tardar el 31 de enero?</v>
      </c>
      <c r="C20" s="8" t="str">
        <f>'Para-responder'!D25</f>
        <v>SI</v>
      </c>
      <c r="E20" s="3" t="str">
        <f t="shared" si="0"/>
        <v>SI</v>
      </c>
      <c r="F20" s="3" t="str">
        <f t="shared" si="1"/>
        <v/>
      </c>
      <c r="G20" s="3" t="str">
        <f t="shared" si="2"/>
        <v/>
      </c>
      <c r="I20" s="3" t="s">
        <v>273</v>
      </c>
    </row>
    <row r="21" spans="1:11" ht="25.5" x14ac:dyDescent="0.2">
      <c r="A21" s="7" t="str">
        <f>'Para-responder'!B26</f>
        <v>1.13</v>
      </c>
      <c r="B21" s="20" t="str">
        <f>'Para-responder'!C26</f>
        <v>¿Se elabora y ejecuta un plan de mejora a partir de la evaluación anual de la gestión institucional?</v>
      </c>
      <c r="C21" s="8" t="str">
        <f>'Para-responder'!D26</f>
        <v>SI</v>
      </c>
      <c r="E21" s="3" t="str">
        <f t="shared" si="0"/>
        <v>SI</v>
      </c>
      <c r="F21" s="3" t="str">
        <f t="shared" si="1"/>
        <v/>
      </c>
      <c r="G21" s="3" t="str">
        <f t="shared" si="2"/>
        <v/>
      </c>
      <c r="I21" s="3" t="s">
        <v>273</v>
      </c>
    </row>
    <row r="22" spans="1:11" ht="51" x14ac:dyDescent="0.2">
      <c r="A22" s="7" t="str">
        <f>'Para-responder'!B27</f>
        <v>1.14</v>
      </c>
      <c r="B22" s="20" t="str">
        <f>'Para-responder'!C27</f>
        <v>¿Se publican en la página de Internet de la institución o por otros medios:
a. Los planes anual y plurianual de la institución?
b. Los resultados de la evaluación institucional?
(LA RESPUESTA AFIRMATIVA REQUIERE QUE SE CUMPLAN AMBOS PUNTOS.)</v>
      </c>
      <c r="C22" s="8" t="str">
        <f>'Para-responder'!D27</f>
        <v>SI</v>
      </c>
      <c r="E22" s="3" t="str">
        <f t="shared" si="0"/>
        <v/>
      </c>
      <c r="F22" s="3" t="str">
        <f t="shared" si="1"/>
        <v>SI</v>
      </c>
      <c r="G22" s="3" t="str">
        <f t="shared" si="2"/>
        <v/>
      </c>
      <c r="J22" s="3" t="s">
        <v>273</v>
      </c>
    </row>
    <row r="23" spans="1:11" ht="25.5" x14ac:dyDescent="0.2">
      <c r="A23" s="7" t="str">
        <f>'Para-responder'!B28</f>
        <v>1.15</v>
      </c>
      <c r="B23" s="20" t="str">
        <f>'Para-responder'!C28</f>
        <v>¿La información institucional está sistematizada de manera que integre los procesos de planificación, presupuesto y evaluación?</v>
      </c>
      <c r="C23" s="8" t="str">
        <f>'Para-responder'!D28</f>
        <v>SI</v>
      </c>
      <c r="E23" s="3" t="str">
        <f t="shared" si="0"/>
        <v/>
      </c>
      <c r="F23" s="3" t="str">
        <f t="shared" si="1"/>
        <v>SI</v>
      </c>
      <c r="G23" s="3" t="str">
        <f t="shared" si="2"/>
        <v/>
      </c>
      <c r="J23" s="3" t="s">
        <v>273</v>
      </c>
    </row>
    <row r="24" spans="1:11" ht="25.5" x14ac:dyDescent="0.2">
      <c r="A24" s="7" t="str">
        <f>'Para-responder'!B29</f>
        <v>1.16</v>
      </c>
      <c r="B24" s="20" t="str">
        <f>'Para-responder'!C29</f>
        <v>¿Existe vinculación entre el modelo de evaluación del desempeño de los funcionarios y las metas y objetivos planteados en la planificación de la institución?</v>
      </c>
      <c r="C24" s="8" t="str">
        <f>'Para-responder'!D29</f>
        <v>SI</v>
      </c>
      <c r="E24" s="3" t="str">
        <f t="shared" si="0"/>
        <v>SI</v>
      </c>
      <c r="F24" s="3" t="str">
        <f t="shared" si="1"/>
        <v/>
      </c>
      <c r="G24" s="3" t="str">
        <f t="shared" si="2"/>
        <v/>
      </c>
      <c r="I24" s="3" t="s">
        <v>273</v>
      </c>
    </row>
    <row r="25" spans="1:11" x14ac:dyDescent="0.2">
      <c r="A25" s="7"/>
      <c r="B25" s="5"/>
      <c r="C25" s="8"/>
    </row>
    <row r="26" spans="1:11" ht="12.75" x14ac:dyDescent="0.2">
      <c r="A26" s="26">
        <f>'Para-responder'!B31</f>
        <v>2</v>
      </c>
      <c r="B26" s="27" t="str">
        <f>'Para-responder'!C31</f>
        <v>CONTROL INTERNO</v>
      </c>
      <c r="C26" s="8"/>
      <c r="D26" s="2"/>
      <c r="E26" s="21" t="s">
        <v>270</v>
      </c>
      <c r="F26" s="21" t="s">
        <v>271</v>
      </c>
      <c r="G26" s="21" t="s">
        <v>272</v>
      </c>
      <c r="I26" s="21" t="s">
        <v>270</v>
      </c>
      <c r="J26" s="21" t="s">
        <v>271</v>
      </c>
      <c r="K26" s="21" t="s">
        <v>272</v>
      </c>
    </row>
    <row r="27" spans="1:11" ht="25.5" x14ac:dyDescent="0.2">
      <c r="A27" s="7" t="str">
        <f>'Para-responder'!B32</f>
        <v>2.1</v>
      </c>
      <c r="B27" s="10" t="str">
        <f>'Para-responder'!C32</f>
        <v>¿La institución ha promulgado o adoptado un código de ética u otro documento que reúna los compromisos éticos de la institución y sus funcionarios?</v>
      </c>
      <c r="C27" s="8" t="str">
        <f>'Para-responder'!D32</f>
        <v>SI</v>
      </c>
      <c r="D27" s="2"/>
      <c r="E27" s="3" t="str">
        <f t="shared" ref="E27:E45" si="3">IF(I27="X",$C27,"")</f>
        <v/>
      </c>
      <c r="F27" s="3" t="str">
        <f t="shared" ref="F27:F45" si="4">IF(J27="X",$C27,"")</f>
        <v/>
      </c>
      <c r="G27" s="3" t="str">
        <f t="shared" ref="G27:G45" si="5">IF(K27="X",$C27,"")</f>
        <v>SI</v>
      </c>
      <c r="K27" s="3" t="s">
        <v>273</v>
      </c>
    </row>
    <row r="28" spans="1:11" ht="140.25" x14ac:dyDescent="0.2">
      <c r="A28" s="7" t="str">
        <f>'Para-responder'!B33</f>
        <v>2.2</v>
      </c>
      <c r="B28" s="10" t="str">
        <f>'Para-responder'!C33</f>
        <v>¿La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v>
      </c>
      <c r="C28" s="8" t="str">
        <f>'Para-responder'!D33</f>
        <v>NO</v>
      </c>
      <c r="D28" s="2"/>
      <c r="E28" s="3" t="str">
        <f t="shared" si="3"/>
        <v/>
      </c>
      <c r="F28" s="3" t="str">
        <f t="shared" si="4"/>
        <v/>
      </c>
      <c r="G28" s="3" t="str">
        <f t="shared" si="5"/>
        <v>NO</v>
      </c>
      <c r="K28" s="3" t="s">
        <v>273</v>
      </c>
    </row>
    <row r="29" spans="1:11" ht="38.25" x14ac:dyDescent="0.2">
      <c r="A29" s="7" t="str">
        <f>'Para-responder'!B34</f>
        <v>2.3</v>
      </c>
      <c r="B29" s="10" t="str">
        <f>'Para-responder'!C34</f>
        <v>¿En los últimos cinco años, la entidad se ha sometido a una auditoría de la gestión ética institucional, ya sea por parte de la propia administración, de la auditoría interna o de un sujeto externo?</v>
      </c>
      <c r="C29" s="8" t="str">
        <f>'Para-responder'!D34</f>
        <v>SI</v>
      </c>
      <c r="D29" s="2"/>
      <c r="E29" s="3" t="str">
        <f t="shared" si="3"/>
        <v/>
      </c>
      <c r="F29" s="3" t="str">
        <f t="shared" si="4"/>
        <v/>
      </c>
      <c r="G29" s="3" t="str">
        <f t="shared" si="5"/>
        <v>SI</v>
      </c>
      <c r="K29" s="3" t="s">
        <v>273</v>
      </c>
    </row>
    <row r="30" spans="1:11" ht="25.5" x14ac:dyDescent="0.2">
      <c r="A30" s="7" t="str">
        <f>'Para-responder'!B35</f>
        <v>2.4</v>
      </c>
      <c r="B30" s="10" t="str">
        <f>'Para-responder'!C35</f>
        <v xml:space="preserve">¿La institución tiene los cinco componentes del SEVRI debidamente establecidos y en operación? </v>
      </c>
      <c r="C30" s="8" t="str">
        <f>'Para-responder'!D35</f>
        <v>SI</v>
      </c>
      <c r="E30" s="3" t="str">
        <f t="shared" si="3"/>
        <v>SI</v>
      </c>
      <c r="F30" s="3" t="str">
        <f t="shared" si="4"/>
        <v/>
      </c>
      <c r="G30" s="3" t="str">
        <f t="shared" si="5"/>
        <v/>
      </c>
      <c r="I30" s="3" t="s">
        <v>273</v>
      </c>
    </row>
    <row r="31" spans="1:11" ht="25.5" x14ac:dyDescent="0.2">
      <c r="A31" s="7" t="str">
        <f>'Para-responder'!B36</f>
        <v>2.5</v>
      </c>
      <c r="B31" s="10" t="str">
        <f>'Para-responder'!C36</f>
        <v>¿La institución ejecutó, durante el año anterior o el actual, un ejercicio de valoración de los riesgos que concluyera con la documentación y comunicación de esos riesgos?</v>
      </c>
      <c r="C31" s="8" t="str">
        <f>'Para-responder'!D36</f>
        <v>SI</v>
      </c>
      <c r="E31" s="3" t="str">
        <f t="shared" si="3"/>
        <v>SI</v>
      </c>
      <c r="F31" s="3" t="str">
        <f t="shared" si="4"/>
        <v/>
      </c>
      <c r="G31" s="3" t="str">
        <f t="shared" si="5"/>
        <v/>
      </c>
      <c r="I31" s="3" t="s">
        <v>273</v>
      </c>
    </row>
    <row r="32" spans="1:11" ht="38.25" x14ac:dyDescent="0.2">
      <c r="A32" s="7" t="str">
        <f>'Para-responder'!B37</f>
        <v>2.6</v>
      </c>
      <c r="B32" s="10" t="str">
        <f>'Para-responder'!C37</f>
        <v>¿Con base en la valoración de riesgos, la entidad analizó los controles en operación para eliminar los que han perdido vigencia e implantar los que sean necesarios frente a la dinámica institucional?</v>
      </c>
      <c r="C32" s="8" t="str">
        <f>'Para-responder'!D37</f>
        <v>SI</v>
      </c>
      <c r="D32" s="2"/>
      <c r="E32" s="3" t="str">
        <f t="shared" si="3"/>
        <v>SI</v>
      </c>
      <c r="F32" s="3" t="str">
        <f t="shared" si="4"/>
        <v/>
      </c>
      <c r="G32" s="3" t="str">
        <f t="shared" si="5"/>
        <v/>
      </c>
      <c r="I32" s="3" t="s">
        <v>273</v>
      </c>
    </row>
    <row r="33" spans="1:11" ht="25.5" x14ac:dyDescent="0.2">
      <c r="A33" s="7" t="str">
        <f>'Para-responder'!B38</f>
        <v>2.7</v>
      </c>
      <c r="B33" s="10" t="str">
        <f>'Para-responder'!C38</f>
        <v>¿La institución ha promulgado normativa interna respecto de la rendición de cauciones por parte de los funcionarios que la deban hacer?</v>
      </c>
      <c r="C33" s="8" t="str">
        <f>'Para-responder'!D38</f>
        <v>SI</v>
      </c>
      <c r="D33" s="2"/>
      <c r="E33" s="3" t="str">
        <f t="shared" si="3"/>
        <v/>
      </c>
      <c r="F33" s="3" t="str">
        <f t="shared" si="4"/>
        <v/>
      </c>
      <c r="G33" s="3" t="str">
        <f t="shared" si="5"/>
        <v>SI</v>
      </c>
      <c r="K33" s="3" t="s">
        <v>273</v>
      </c>
    </row>
    <row r="34" spans="1:11" ht="38.25" x14ac:dyDescent="0.2">
      <c r="A34" s="7" t="str">
        <f>'Para-responder'!B39</f>
        <v>2.8</v>
      </c>
      <c r="B34" s="10" t="str">
        <f>'Para-responder'!C39</f>
        <v>¿La entidad ha emitido y divulgado normativa institucional sobre el traslado de recursos a sujetos privados o a fideicomisos, según corresponda? (Sólo puede contestar "NO APLICA" si la institución no realiza traslados de recursos según lo indicado.)</v>
      </c>
      <c r="C34" s="8" t="str">
        <f>'Para-responder'!D39</f>
        <v>SI</v>
      </c>
      <c r="D34" s="2"/>
      <c r="E34" s="3" t="str">
        <f t="shared" si="3"/>
        <v/>
      </c>
      <c r="F34" s="3" t="str">
        <f t="shared" si="4"/>
        <v>SI</v>
      </c>
      <c r="G34" s="3" t="str">
        <f t="shared" si="5"/>
        <v/>
      </c>
      <c r="J34" s="3" t="s">
        <v>273</v>
      </c>
    </row>
    <row r="35" spans="1:11" ht="63.75" x14ac:dyDescent="0.2">
      <c r="A35" s="7" t="str">
        <f>'Para-responder'!B40</f>
        <v>2.9</v>
      </c>
      <c r="B35" s="10" t="str">
        <f>'Para-responder'!C40</f>
        <v>¿La máxima autoridad revisa o es informada por un agente interno, por lo menos una vez al año, de si se cumple oportunamente con las disposiciones giradas a la entidad en los informes de fiscalización emitidos por la Contraloría General de la República? (Sólo puede contestar "NO APLICA" si la institución no ha sido objeto de fiscalizaciones formales de la Contraloría General de la República en los últimos 5 años.)</v>
      </c>
      <c r="C35" s="8" t="str">
        <f>'Para-responder'!D40</f>
        <v>SI</v>
      </c>
      <c r="E35" s="3" t="str">
        <f t="shared" si="3"/>
        <v>SI</v>
      </c>
      <c r="F35" s="3" t="str">
        <f t="shared" si="4"/>
        <v/>
      </c>
      <c r="G35" s="3" t="str">
        <f t="shared" si="5"/>
        <v/>
      </c>
      <c r="I35" s="3" t="s">
        <v>273</v>
      </c>
    </row>
    <row r="36" spans="1:11" ht="25.5" x14ac:dyDescent="0.2">
      <c r="A36" s="7" t="str">
        <f>'Para-responder'!B41</f>
        <v>2.10</v>
      </c>
      <c r="B36" s="10" t="str">
        <f>'Para-responder'!C41</f>
        <v>¿La institución realizó una autoevaluación del sistema de control interno durante el año a que se refiere el IGI?</v>
      </c>
      <c r="C36" s="8" t="str">
        <f>'Para-responder'!D41</f>
        <v>SI</v>
      </c>
      <c r="D36" s="2"/>
      <c r="E36" s="3" t="str">
        <f t="shared" si="3"/>
        <v/>
      </c>
      <c r="F36" s="3" t="str">
        <f t="shared" si="4"/>
        <v>SI</v>
      </c>
      <c r="G36" s="3" t="str">
        <f t="shared" si="5"/>
        <v/>
      </c>
      <c r="J36" s="3" t="s">
        <v>273</v>
      </c>
    </row>
    <row r="37" spans="1:11" ht="51" x14ac:dyDescent="0.2">
      <c r="A37" s="7" t="str">
        <f>'Para-responder'!B42</f>
        <v>2.11</v>
      </c>
      <c r="B37" s="10" t="str">
        <f>'Para-responder'!C42</f>
        <v>¿Se formuló e implementó un plan de mejoras con base en los resultados de la autoevaluación del sistema de control interno ejecutada?
(LA RESPUESTA AFIRMATIVA REQUIERE EL PLAN HAYA SIDO FORMULADO E IMPLEMENTADO.)</v>
      </c>
      <c r="C37" s="8" t="str">
        <f>'Para-responder'!D42</f>
        <v>SI</v>
      </c>
      <c r="D37" s="2"/>
      <c r="E37" s="3" t="str">
        <f t="shared" si="3"/>
        <v>SI</v>
      </c>
      <c r="F37" s="3" t="str">
        <f t="shared" si="4"/>
        <v/>
      </c>
      <c r="G37" s="3" t="str">
        <f t="shared" si="5"/>
        <v/>
      </c>
      <c r="I37" s="3" t="s">
        <v>273</v>
      </c>
    </row>
    <row r="38" spans="1:11" ht="51" x14ac:dyDescent="0.2">
      <c r="A38" s="7" t="str">
        <f>'Para-responder'!B43</f>
        <v>2.12</v>
      </c>
      <c r="B38" s="10" t="str">
        <f>'Para-responder'!C43</f>
        <v>¿La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v>
      </c>
      <c r="C38" s="8" t="str">
        <f>'Para-responder'!D43</f>
        <v>SI</v>
      </c>
      <c r="D38" s="2"/>
      <c r="E38" s="3" t="str">
        <f t="shared" si="3"/>
        <v/>
      </c>
      <c r="F38" s="3" t="str">
        <f t="shared" si="4"/>
        <v/>
      </c>
      <c r="G38" s="3" t="str">
        <f t="shared" si="5"/>
        <v>SI</v>
      </c>
      <c r="K38" s="3" t="s">
        <v>273</v>
      </c>
    </row>
    <row r="39" spans="1:11" ht="38.25" x14ac:dyDescent="0.2">
      <c r="A39" s="7" t="str">
        <f>'Para-responder'!B44</f>
        <v>2.13</v>
      </c>
      <c r="B39" s="10" t="str">
        <f>'Para-responder'!C44</f>
        <v>¿La entidad ha efectuado en los últimos cinco años una revisión y adecuación de sus procesos para fortalecer su ejecución, eliminar los que han perdido vigencia e implantar los que sean necesarios frente a la dinámica institucional?</v>
      </c>
      <c r="C39" s="8" t="str">
        <f>'Para-responder'!D44</f>
        <v>SI</v>
      </c>
      <c r="D39" s="2"/>
      <c r="E39" s="3" t="str">
        <f t="shared" si="3"/>
        <v>SI</v>
      </c>
      <c r="F39" s="3" t="str">
        <f t="shared" si="4"/>
        <v/>
      </c>
      <c r="G39" s="3" t="str">
        <f t="shared" si="5"/>
        <v/>
      </c>
      <c r="I39" s="3" t="s">
        <v>273</v>
      </c>
    </row>
    <row r="40" spans="1:11" ht="76.5" x14ac:dyDescent="0.2">
      <c r="A40" s="7" t="str">
        <f>'Para-responder'!B45</f>
        <v>2.14</v>
      </c>
      <c r="B40" s="10" t="str">
        <f>'Para-responder'!C45</f>
        <v>¿Cuenta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v>
      </c>
      <c r="C40" s="8" t="str">
        <f>'Para-responder'!D45</f>
        <v>NO</v>
      </c>
      <c r="D40" s="2"/>
      <c r="E40" s="3" t="str">
        <f t="shared" si="3"/>
        <v/>
      </c>
      <c r="F40" s="3" t="str">
        <f t="shared" si="4"/>
        <v/>
      </c>
      <c r="G40" s="3" t="str">
        <f t="shared" si="5"/>
        <v>NO</v>
      </c>
      <c r="K40" s="3" t="s">
        <v>273</v>
      </c>
    </row>
    <row r="41" spans="1:11" ht="38.25" x14ac:dyDescent="0.2">
      <c r="A41" s="7" t="str">
        <f>'Para-responder'!B46</f>
        <v>2.15</v>
      </c>
      <c r="B41" s="10" t="str">
        <f>'Para-responder'!C46</f>
        <v>¿La institución publica en su página de Internet o por otros medios, para conocimiento general, los acuerdos o resoluciuones del jerarca, según corresponda, a más tardar en el mes posterior a su firmeza?</v>
      </c>
      <c r="C41" s="8" t="str">
        <f>'Para-responder'!D46</f>
        <v>SI</v>
      </c>
      <c r="E41" s="3" t="str">
        <f t="shared" si="3"/>
        <v/>
      </c>
      <c r="F41" s="3" t="str">
        <f t="shared" si="4"/>
        <v>SI</v>
      </c>
      <c r="G41" s="3" t="str">
        <f t="shared" si="5"/>
        <v/>
      </c>
      <c r="J41" s="3" t="s">
        <v>273</v>
      </c>
    </row>
    <row r="42" spans="1:11" ht="38.25" x14ac:dyDescent="0.2">
      <c r="A42" s="7" t="str">
        <f>'Para-responder'!B47</f>
        <v>2.16</v>
      </c>
      <c r="B42" s="10" t="str">
        <f>'Para-responder'!C47</f>
        <v>¿La institución publica en su página de Internet o por otros medios, para conocimiento general, los informes de la auditoría interna, a más tardar en el mes posterior a su conocimiento por el destinatario?</v>
      </c>
      <c r="C42" s="8" t="str">
        <f>'Para-responder'!D47</f>
        <v>SI</v>
      </c>
      <c r="E42" s="3" t="str">
        <f t="shared" si="3"/>
        <v/>
      </c>
      <c r="F42" s="3" t="str">
        <f t="shared" si="4"/>
        <v>SI</v>
      </c>
      <c r="G42" s="3" t="str">
        <f t="shared" si="5"/>
        <v/>
      </c>
      <c r="J42" s="3" t="s">
        <v>273</v>
      </c>
    </row>
    <row r="43" spans="1:11" ht="38.25" x14ac:dyDescent="0.2">
      <c r="A43" s="7" t="str">
        <f>'Para-responder'!B48</f>
        <v>2.17</v>
      </c>
      <c r="B43" s="10" t="str">
        <f>'Para-responder'!C48</f>
        <v>Se realiza, se revisa por un tercero independiente y se remite a la Dirección General de Administración de Bienes y Contratación Administrativa, el inventario anual de los bienes propiedad de la institución?</v>
      </c>
      <c r="C43" s="8" t="str">
        <f>'Para-responder'!D48</f>
        <v>NO</v>
      </c>
      <c r="E43" s="3" t="str">
        <f t="shared" si="3"/>
        <v/>
      </c>
      <c r="F43" s="3" t="str">
        <f t="shared" si="4"/>
        <v>NO</v>
      </c>
      <c r="G43" s="3" t="str">
        <f t="shared" si="5"/>
        <v/>
      </c>
      <c r="J43" s="9" t="s">
        <v>273</v>
      </c>
    </row>
    <row r="44" spans="1:11" ht="38.25" x14ac:dyDescent="0.2">
      <c r="A44" s="7" t="str">
        <f>'Para-responder'!B49</f>
        <v>2.18</v>
      </c>
      <c r="B44" s="10" t="str">
        <f>'Para-responder'!C49</f>
        <v>¿La institución publica en el Portal de Datos Abiertos del Ministerio de la Presidencia, los informes, hallazgos y recomendaciones de la auditoría interna, conforme con las regulaciones vigentes?</v>
      </c>
      <c r="C44" s="8" t="str">
        <f>'Para-responder'!D49</f>
        <v>SI</v>
      </c>
      <c r="E44" s="3" t="str">
        <f t="shared" si="3"/>
        <v/>
      </c>
      <c r="F44" s="3" t="str">
        <f t="shared" si="4"/>
        <v>SI</v>
      </c>
      <c r="G44" s="3" t="str">
        <f t="shared" si="5"/>
        <v/>
      </c>
      <c r="J44" s="29" t="s">
        <v>273</v>
      </c>
    </row>
    <row r="45" spans="1:11" ht="25.5" x14ac:dyDescent="0.2">
      <c r="A45" s="7" t="str">
        <f>'Para-responder'!B50</f>
        <v>2.19</v>
      </c>
      <c r="B45" s="10" t="str">
        <f>'Para-responder'!C50</f>
        <v xml:space="preserve"> ¿La institución publica en el Portal de Datos Abiertos del Ministerio de la Presidencia, las respuestas de la administración a los informes de la auditoría interna?</v>
      </c>
      <c r="C45" s="8" t="str">
        <f>'Para-responder'!D50</f>
        <v>SI</v>
      </c>
      <c r="E45" s="3" t="str">
        <f t="shared" si="3"/>
        <v/>
      </c>
      <c r="F45" s="3" t="str">
        <f t="shared" si="4"/>
        <v>SI</v>
      </c>
      <c r="G45" s="3" t="str">
        <f t="shared" si="5"/>
        <v/>
      </c>
      <c r="J45" s="29" t="s">
        <v>273</v>
      </c>
    </row>
    <row r="46" spans="1:11" x14ac:dyDescent="0.2">
      <c r="A46" s="7"/>
      <c r="B46" s="10"/>
      <c r="C46" s="8"/>
    </row>
    <row r="47" spans="1:11" x14ac:dyDescent="0.2">
      <c r="A47" s="26">
        <f>'Para-responder'!B52</f>
        <v>3</v>
      </c>
      <c r="B47" s="27" t="str">
        <f>'Para-responder'!C52</f>
        <v>CONTRATACIÓN ADMINISTRATIVA</v>
      </c>
      <c r="C47" s="8"/>
      <c r="E47" s="21" t="s">
        <v>270</v>
      </c>
      <c r="F47" s="21" t="s">
        <v>271</v>
      </c>
      <c r="G47" s="21" t="s">
        <v>272</v>
      </c>
      <c r="I47" s="21" t="s">
        <v>270</v>
      </c>
      <c r="J47" s="21" t="s">
        <v>271</v>
      </c>
      <c r="K47" s="21" t="s">
        <v>272</v>
      </c>
    </row>
    <row r="48" spans="1:11" ht="25.5" x14ac:dyDescent="0.2">
      <c r="A48" s="7" t="str">
        <f>'Para-responder'!B53</f>
        <v>3.1</v>
      </c>
      <c r="B48" s="10" t="str">
        <f>'Para-responder'!C53</f>
        <v>¿Se ha establecido formalmente una proveeduría u otra unidad que asuma el proceso de contratación administrativa?</v>
      </c>
      <c r="C48" s="8" t="str">
        <f>'Para-responder'!D53</f>
        <v>SI</v>
      </c>
      <c r="E48" s="3" t="str">
        <f t="shared" ref="E48:E60" si="6">IF(I48="X",$C48,"")</f>
        <v/>
      </c>
      <c r="F48" s="3" t="str">
        <f t="shared" ref="F48:F60" si="7">IF(J48="X",$C48,"")</f>
        <v/>
      </c>
      <c r="G48" s="3" t="str">
        <f t="shared" ref="G48:G60" si="8">IF(K48="X",$C48,"")</f>
        <v>SI</v>
      </c>
      <c r="K48" s="3" t="s">
        <v>273</v>
      </c>
    </row>
    <row r="49" spans="1:11" ht="102" x14ac:dyDescent="0.2">
      <c r="A49" s="7" t="str">
        <f>'Para-responder'!B54</f>
        <v>3.2</v>
      </c>
      <c r="B49" s="10" t="str">
        <f>'Para-responder'!C54</f>
        <v>¿Se cuenta con normativa interna para regular los diferentes alcances de la contratación administrativa en la entidad, con respecto a las siguientes etapas?:
a. Planificación
b. Procedimientos
c. Aprobación interna de contratos
d. Seguimiento de la ejecución de contratos
(LA RESPUESTA AFIRMATIVA REQUIERE QUE SE LA NORMATIVA CONTEMPLE LAS CUATRO ETAPAS.)</v>
      </c>
      <c r="C49" s="8" t="str">
        <f>'Para-responder'!D54</f>
        <v>SI</v>
      </c>
      <c r="E49" s="3" t="str">
        <f t="shared" si="6"/>
        <v/>
      </c>
      <c r="F49" s="3" t="str">
        <f t="shared" si="7"/>
        <v/>
      </c>
      <c r="G49" s="3" t="str">
        <f t="shared" si="8"/>
        <v>SI</v>
      </c>
      <c r="K49" s="3" t="s">
        <v>273</v>
      </c>
    </row>
    <row r="50" spans="1:11" ht="38.25" x14ac:dyDescent="0.2">
      <c r="A50" s="7" t="str">
        <f>'Para-responder'!B55</f>
        <v>3.3</v>
      </c>
      <c r="B50" s="10" t="str">
        <f>'Para-responder'!C55</f>
        <v>¿Están formalmente definidos los roles, las responsabilidades y la coordinación de los funcionarios asignados a las diferentes actividades relacionadas con el proceso de contratación administrativa?</v>
      </c>
      <c r="C50" s="8" t="str">
        <f>'Para-responder'!D55</f>
        <v>SI</v>
      </c>
      <c r="E50" s="3" t="str">
        <f t="shared" si="6"/>
        <v/>
      </c>
      <c r="F50" s="3" t="str">
        <f t="shared" si="7"/>
        <v/>
      </c>
      <c r="G50" s="3" t="str">
        <f t="shared" si="8"/>
        <v>SI</v>
      </c>
      <c r="K50" s="3" t="s">
        <v>273</v>
      </c>
    </row>
    <row r="51" spans="1:11" ht="25.5" x14ac:dyDescent="0.2">
      <c r="A51" s="7" t="str">
        <f>'Para-responder'!B56</f>
        <v>3.4</v>
      </c>
      <c r="B51" s="10" t="str">
        <f>'Para-responder'!C56</f>
        <v>¿Están formalmente definidos los plazos máximos que deben durar las diferentes actividades relacionadas con el proceso de contratación administrativa?</v>
      </c>
      <c r="C51" s="8" t="str">
        <f>'Para-responder'!D56</f>
        <v>SI</v>
      </c>
      <c r="E51" s="3" t="str">
        <f t="shared" si="6"/>
        <v>SI</v>
      </c>
      <c r="F51" s="3" t="str">
        <f t="shared" si="7"/>
        <v/>
      </c>
      <c r="G51" s="3" t="str">
        <f t="shared" si="8"/>
        <v/>
      </c>
      <c r="I51" s="3" t="s">
        <v>273</v>
      </c>
    </row>
    <row r="52" spans="1:11" ht="25.5" x14ac:dyDescent="0.2">
      <c r="A52" s="7" t="str">
        <f>'Para-responder'!B57</f>
        <v>3.5</v>
      </c>
      <c r="B52" s="10" t="str">
        <f>'Para-responder'!C57</f>
        <v>¿Se prepara un plan o programa anual de adquisiciones que contenga la información mínima requerida?</v>
      </c>
      <c r="C52" s="8" t="str">
        <f>'Para-responder'!D57</f>
        <v>SI</v>
      </c>
      <c r="E52" s="3" t="str">
        <f t="shared" si="6"/>
        <v>SI</v>
      </c>
      <c r="F52" s="3" t="str">
        <f t="shared" si="7"/>
        <v/>
      </c>
      <c r="G52" s="3" t="str">
        <f t="shared" si="8"/>
        <v/>
      </c>
      <c r="I52" s="25" t="s">
        <v>273</v>
      </c>
    </row>
    <row r="53" spans="1:11" ht="25.5" x14ac:dyDescent="0.2">
      <c r="A53" s="7" t="str">
        <f>'Para-responder'!B58</f>
        <v>3.6</v>
      </c>
      <c r="B53" s="10" t="str">
        <f>'Para-responder'!C58</f>
        <v>¿La institución publica su plan de adquisiciones en su página de Internet o por otros medios, para conocimiento público?</v>
      </c>
      <c r="C53" s="8" t="str">
        <f>'Para-responder'!D58</f>
        <v>SI</v>
      </c>
      <c r="E53" s="3" t="str">
        <f t="shared" si="6"/>
        <v/>
      </c>
      <c r="F53" s="3" t="str">
        <f t="shared" si="7"/>
        <v>SI</v>
      </c>
      <c r="G53" s="3" t="str">
        <f t="shared" si="8"/>
        <v/>
      </c>
      <c r="J53" s="25" t="s">
        <v>273</v>
      </c>
    </row>
    <row r="54" spans="1:11" ht="63.75" x14ac:dyDescent="0.2">
      <c r="A54" s="7" t="str">
        <f>'Para-responder'!B59</f>
        <v>3.7</v>
      </c>
      <c r="B54" s="10" t="str">
        <f>'Para-responder'!C59</f>
        <v>¿La institución incorpora en el proceso de admisibilidad de ofertas, una definición de los límites máximos y mínimos de los precios aceptables para los bienes y servicios que adquirirá, derivados del estudio de razonabilidad de precios? (Si la institución está sujeta al Reglamento de Contratación Administrativa, considere como referencia el artículo 30 de ese reglamento.)</v>
      </c>
      <c r="C54" s="8" t="str">
        <f>'Para-responder'!D59</f>
        <v>SI</v>
      </c>
      <c r="E54" s="3" t="str">
        <f t="shared" si="6"/>
        <v>SI</v>
      </c>
      <c r="F54" s="3" t="str">
        <f t="shared" si="7"/>
        <v/>
      </c>
      <c r="G54" s="3" t="str">
        <f t="shared" si="8"/>
        <v/>
      </c>
      <c r="I54" s="3" t="s">
        <v>273</v>
      </c>
    </row>
    <row r="55" spans="1:11" ht="25.5" x14ac:dyDescent="0.2">
      <c r="A55" s="7" t="str">
        <f>'Para-responder'!B60</f>
        <v>3.8</v>
      </c>
      <c r="B55" s="10" t="str">
        <f>'Para-responder'!C60</f>
        <v>¿La normativa interna en materia de contratación administrativa incluye regulaciones específicas sobre reajuste de precios?</v>
      </c>
      <c r="C55" s="8" t="str">
        <f>'Para-responder'!D60</f>
        <v>SI</v>
      </c>
      <c r="E55" s="3" t="str">
        <f t="shared" si="6"/>
        <v>SI</v>
      </c>
      <c r="F55" s="3" t="str">
        <f t="shared" si="7"/>
        <v/>
      </c>
      <c r="G55" s="3" t="str">
        <f t="shared" si="8"/>
        <v/>
      </c>
      <c r="I55" s="25" t="s">
        <v>273</v>
      </c>
    </row>
    <row r="56" spans="1:11" ht="38.25" x14ac:dyDescent="0.2">
      <c r="A56" s="7" t="str">
        <f>'Para-responder'!B61</f>
        <v>3.9</v>
      </c>
      <c r="B56" s="10" t="str">
        <f>'Para-responder'!C61</f>
        <v xml:space="preserve">¿La institución utiliza medios electrónicos (e-compras) que generen información que la ciudadanía pueda accesar, en relación con el avance de la ejecución del plan o programa de adquisiciones? </v>
      </c>
      <c r="C56" s="8" t="str">
        <f>'Para-responder'!D61</f>
        <v>SI</v>
      </c>
      <c r="E56" s="3" t="str">
        <f t="shared" si="6"/>
        <v/>
      </c>
      <c r="F56" s="3" t="str">
        <f t="shared" si="7"/>
        <v>SI</v>
      </c>
      <c r="G56" s="3" t="str">
        <f t="shared" si="8"/>
        <v/>
      </c>
      <c r="J56" s="25" t="s">
        <v>273</v>
      </c>
    </row>
    <row r="57" spans="1:11" ht="25.5" x14ac:dyDescent="0.2">
      <c r="A57" s="7" t="str">
        <f>'Para-responder'!B62</f>
        <v>3.10</v>
      </c>
      <c r="B57" s="10" t="str">
        <f>'Para-responder'!C62</f>
        <v>¿La institución realiza, al final del período correspondiente, una evaluación de la ejecución del plan o programa de adquisiciones, su eficacia y su alineamiento con el plan estratégico?</v>
      </c>
      <c r="C57" s="8" t="str">
        <f>'Para-responder'!D62</f>
        <v>SI</v>
      </c>
      <c r="E57" s="3" t="str">
        <f t="shared" si="6"/>
        <v>SI</v>
      </c>
      <c r="F57" s="3" t="str">
        <f t="shared" si="7"/>
        <v/>
      </c>
      <c r="G57" s="3" t="str">
        <f t="shared" si="8"/>
        <v/>
      </c>
      <c r="I57" s="3" t="s">
        <v>273</v>
      </c>
    </row>
    <row r="58" spans="1:11" ht="25.5" x14ac:dyDescent="0.2">
      <c r="A58" s="7" t="str">
        <f>'Para-responder'!B63</f>
        <v>3.11</v>
      </c>
      <c r="B58" s="10" t="str">
        <f>'Para-responder'!C63</f>
        <v>¿Se prepara un plan de mejoras para el proceso de adquisiciones con base en los resultados de la evaluación de la ejecución del plan o programa de adquisiciones?</v>
      </c>
      <c r="C58" s="8" t="str">
        <f>'Para-responder'!D63</f>
        <v>SI</v>
      </c>
      <c r="E58" s="3" t="str">
        <f t="shared" si="6"/>
        <v>SI</v>
      </c>
      <c r="F58" s="3" t="str">
        <f t="shared" si="7"/>
        <v/>
      </c>
      <c r="G58" s="3" t="str">
        <f t="shared" si="8"/>
        <v/>
      </c>
      <c r="I58" s="25" t="s">
        <v>273</v>
      </c>
    </row>
    <row r="59" spans="1:11" ht="25.5" x14ac:dyDescent="0.2">
      <c r="A59" s="7" t="str">
        <f>'Para-responder'!B64</f>
        <v>3.12</v>
      </c>
      <c r="B59" s="10" t="str">
        <f>'Para-responder'!C64</f>
        <v>¿La institución publica en su página de Internet o por otros medios, la evaluación de la ejecución de su plan o programa de adquisiciones?</v>
      </c>
      <c r="C59" s="8" t="str">
        <f>'Para-responder'!D64</f>
        <v>SI</v>
      </c>
      <c r="E59" s="3" t="str">
        <f t="shared" si="6"/>
        <v/>
      </c>
      <c r="F59" s="3" t="str">
        <f t="shared" si="7"/>
        <v>SI</v>
      </c>
      <c r="G59" s="3" t="str">
        <f t="shared" si="8"/>
        <v/>
      </c>
      <c r="J59" s="25" t="s">
        <v>273</v>
      </c>
    </row>
    <row r="60" spans="1:11" ht="102" x14ac:dyDescent="0.2">
      <c r="A60" s="7" t="str">
        <f>'Para-responder'!B65</f>
        <v>3.13</v>
      </c>
      <c r="B60" s="10" t="str">
        <f>'Para-responder'!C65</f>
        <v>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(LA RESPUESTA AFIRMATIVA REQUIERE QUE SE CUMPLAN LOS TRES PUNTOS.)</v>
      </c>
      <c r="C60" s="8" t="str">
        <f>'Para-responder'!D65</f>
        <v>SI</v>
      </c>
      <c r="E60" s="3" t="str">
        <f t="shared" si="6"/>
        <v>SI</v>
      </c>
      <c r="F60" s="3" t="str">
        <f t="shared" si="7"/>
        <v/>
      </c>
      <c r="G60" s="3" t="str">
        <f t="shared" si="8"/>
        <v/>
      </c>
      <c r="I60" s="3" t="s">
        <v>273</v>
      </c>
    </row>
    <row r="61" spans="1:11" x14ac:dyDescent="0.2">
      <c r="A61" s="7"/>
      <c r="B61" s="10"/>
      <c r="C61" s="8"/>
    </row>
    <row r="62" spans="1:11" x14ac:dyDescent="0.2">
      <c r="A62" s="26">
        <f>'Para-responder'!B67</f>
        <v>4</v>
      </c>
      <c r="B62" s="27" t="str">
        <f>'Para-responder'!C67</f>
        <v>PRESUPUESTO</v>
      </c>
      <c r="C62" s="8"/>
      <c r="E62" s="21" t="s">
        <v>270</v>
      </c>
      <c r="F62" s="21" t="s">
        <v>271</v>
      </c>
      <c r="G62" s="21" t="s">
        <v>272</v>
      </c>
      <c r="I62" s="21" t="s">
        <v>270</v>
      </c>
      <c r="J62" s="21" t="s">
        <v>271</v>
      </c>
      <c r="K62" s="21" t="s">
        <v>272</v>
      </c>
    </row>
    <row r="63" spans="1:11" ht="25.5" x14ac:dyDescent="0.2">
      <c r="A63" s="7" t="str">
        <f>'Para-responder'!B68</f>
        <v>4.1</v>
      </c>
      <c r="B63" s="10" t="str">
        <f>'Para-responder'!C68</f>
        <v>¿Existe vinculación entre el plan anual operativo y el presupuesto institucional en todas las fases del proceso plan-presupuesto?</v>
      </c>
      <c r="C63" s="8" t="str">
        <f>'Para-responder'!D68</f>
        <v>NO APLICA</v>
      </c>
      <c r="E63" s="3" t="str">
        <f t="shared" ref="E63:E74" si="9">IF(I63="X",$C63,"")</f>
        <v>NO APLICA</v>
      </c>
      <c r="F63" s="3" t="str">
        <f t="shared" ref="F63:F74" si="10">IF(J63="X",$C63,"")</f>
        <v/>
      </c>
      <c r="G63" s="3" t="str">
        <f t="shared" ref="G63:G74" si="11">IF(K63="X",$C63,"")</f>
        <v/>
      </c>
      <c r="I63" s="3" t="s">
        <v>273</v>
      </c>
    </row>
    <row r="64" spans="1:11" ht="25.5" x14ac:dyDescent="0.2">
      <c r="A64" s="7" t="str">
        <f>'Para-responder'!B69</f>
        <v>4.2</v>
      </c>
      <c r="B64" s="10" t="str">
        <f>'Para-responder'!C69</f>
        <v>¿Existe un manual de procedimientos que regule cada fase del proceso presupuestario, los plazos y los roles de los participantes?</v>
      </c>
      <c r="C64" s="8" t="str">
        <f>'Para-responder'!D69</f>
        <v>NO</v>
      </c>
      <c r="E64" s="3" t="str">
        <f t="shared" si="9"/>
        <v/>
      </c>
      <c r="F64" s="3" t="str">
        <f t="shared" si="10"/>
        <v/>
      </c>
      <c r="G64" s="3" t="str">
        <f t="shared" si="11"/>
        <v>NO</v>
      </c>
      <c r="K64" s="3" t="s">
        <v>273</v>
      </c>
    </row>
    <row r="65" spans="1:11" ht="25.5" x14ac:dyDescent="0.2">
      <c r="A65" s="7" t="str">
        <f>'Para-responder'!B70</f>
        <v>4.3</v>
      </c>
      <c r="B65" s="10" t="str">
        <f>'Para-responder'!C70</f>
        <v>¿Se publica en la página de Internet de la institución el presupuesto anual de la entidad, a más tardar en el mes posterior a su aprobación?</v>
      </c>
      <c r="C65" s="8" t="str">
        <f>'Para-responder'!D70</f>
        <v>SI</v>
      </c>
      <c r="E65" s="3" t="str">
        <f t="shared" si="9"/>
        <v/>
      </c>
      <c r="F65" s="3" t="str">
        <f t="shared" si="10"/>
        <v>SI</v>
      </c>
      <c r="G65" s="3" t="str">
        <f t="shared" si="11"/>
        <v/>
      </c>
      <c r="J65" s="3" t="s">
        <v>273</v>
      </c>
    </row>
    <row r="66" spans="1:11" ht="127.5" x14ac:dyDescent="0.2">
      <c r="A66" s="7" t="str">
        <f>'Para-responder'!B71</f>
        <v>4.4</v>
      </c>
      <c r="B66" s="10" t="str">
        <f>'Para-responder'!C71</f>
        <v>¿La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(LA RESPUESTA AFIRMATIVA REQUIERE QUE SE CUMPLAN LOS SEIS PUNTOS, COMO MÍNIMO.)</v>
      </c>
      <c r="C66" s="8" t="str">
        <f>'Para-responder'!D71</f>
        <v>SI</v>
      </c>
      <c r="E66" s="3" t="str">
        <f t="shared" si="9"/>
        <v>SI</v>
      </c>
      <c r="F66" s="3" t="str">
        <f t="shared" si="10"/>
        <v/>
      </c>
      <c r="G66" s="3" t="str">
        <f t="shared" si="11"/>
        <v/>
      </c>
      <c r="I66" s="3" t="s">
        <v>273</v>
      </c>
    </row>
    <row r="67" spans="1:11" ht="38.25" x14ac:dyDescent="0.2">
      <c r="A67" s="7" t="str">
        <f>'Para-responder'!B72</f>
        <v>4.5</v>
      </c>
      <c r="B67" s="10" t="str">
        <f>'Para-responder'!C72</f>
        <v>¿Se realiza, como parte de la evaluación presupuestaria, una valoración o un análisis individualizado de gasto al menos para los servicios que hayan sido identificados formalmente como más relevantes por la máxima jerarquía?</v>
      </c>
      <c r="C67" s="8" t="str">
        <f>'Para-responder'!D72</f>
        <v>SI</v>
      </c>
      <c r="E67" s="3" t="str">
        <f t="shared" si="9"/>
        <v>SI</v>
      </c>
      <c r="F67" s="3" t="str">
        <f t="shared" si="10"/>
        <v/>
      </c>
      <c r="G67" s="3" t="str">
        <f t="shared" si="11"/>
        <v/>
      </c>
      <c r="I67" s="3" t="s">
        <v>273</v>
      </c>
    </row>
    <row r="68" spans="1:11" ht="25.5" x14ac:dyDescent="0.2">
      <c r="A68" s="7" t="str">
        <f>'Para-responder'!B73</f>
        <v>4.6</v>
      </c>
      <c r="B68" s="10" t="str">
        <f>'Para-responder'!C73</f>
        <v>¿Se discuten y valoran periódicamente con el jerarca los resultados de los informes de ejecución presupuestaria?</v>
      </c>
      <c r="C68" s="8" t="str">
        <f>'Para-responder'!D73</f>
        <v>SI</v>
      </c>
      <c r="E68" s="3" t="str">
        <f t="shared" si="9"/>
        <v>SI</v>
      </c>
      <c r="F68" s="3" t="str">
        <f t="shared" si="10"/>
        <v/>
      </c>
      <c r="G68" s="3" t="str">
        <f t="shared" si="11"/>
        <v/>
      </c>
      <c r="I68" s="3" t="s">
        <v>273</v>
      </c>
    </row>
    <row r="69" spans="1:11" x14ac:dyDescent="0.2">
      <c r="A69" s="7" t="str">
        <f>'Para-responder'!B74</f>
        <v>4.7</v>
      </c>
      <c r="B69" s="10" t="str">
        <f>'Para-responder'!C74</f>
        <v>¿Se revisa por un tercero independiente la liquidación presupuestaria?</v>
      </c>
      <c r="C69" s="8" t="str">
        <f>'Para-responder'!D74</f>
        <v>SI</v>
      </c>
      <c r="E69" s="3" t="str">
        <f t="shared" si="9"/>
        <v/>
      </c>
      <c r="F69" s="3" t="str">
        <f t="shared" si="10"/>
        <v/>
      </c>
      <c r="G69" s="3" t="str">
        <f t="shared" si="11"/>
        <v>SI</v>
      </c>
      <c r="K69" s="25" t="s">
        <v>273</v>
      </c>
    </row>
    <row r="70" spans="1:11" ht="38.25" x14ac:dyDescent="0.2">
      <c r="A70" s="7" t="str">
        <f>'Para-responder'!B75</f>
        <v>4.8</v>
      </c>
      <c r="B70" s="10" t="str">
        <f>'Para-responder'!C75</f>
        <v>¿Se publica en la página de Internet el informe de evaluación presupuestaria del año anterior, que comprenda la ejecución presupuestaria y el grado de cumplimiento de metas y objetivos, a más tardar durante el primer trimestre del año en ejecución?</v>
      </c>
      <c r="C70" s="8" t="str">
        <f>'Para-responder'!D75</f>
        <v>SI</v>
      </c>
      <c r="E70" s="3" t="str">
        <f t="shared" si="9"/>
        <v/>
      </c>
      <c r="F70" s="3" t="str">
        <f t="shared" si="10"/>
        <v>SI</v>
      </c>
      <c r="G70" s="3" t="str">
        <f t="shared" si="11"/>
        <v/>
      </c>
      <c r="J70" s="25" t="s">
        <v>273</v>
      </c>
    </row>
    <row r="71" spans="1:11" x14ac:dyDescent="0.2">
      <c r="A71" s="7" t="str">
        <f>'Para-responder'!B76</f>
        <v>4.9</v>
      </c>
      <c r="B71" s="10" t="str">
        <f>'Para-responder'!C76</f>
        <v xml:space="preserve">¿Existen mecanismos o disposiciones internas para regular el proceso de visado de gastos? </v>
      </c>
      <c r="C71" s="8" t="str">
        <f>'Para-responder'!D76</f>
        <v>NO</v>
      </c>
      <c r="E71" s="3" t="str">
        <f t="shared" si="9"/>
        <v/>
      </c>
      <c r="F71" s="3" t="str">
        <f t="shared" si="10"/>
        <v/>
      </c>
      <c r="G71" s="3" t="str">
        <f t="shared" si="11"/>
        <v>NO</v>
      </c>
      <c r="K71" s="3" t="s">
        <v>273</v>
      </c>
    </row>
    <row r="72" spans="1:11" ht="25.5" x14ac:dyDescent="0.2">
      <c r="A72" s="7" t="str">
        <f>'Para-responder'!B77</f>
        <v>4.10</v>
      </c>
      <c r="B72" s="10" t="str">
        <f>'Para-responder'!C77</f>
        <v xml:space="preserve">¿Existe un funcionario responsable del visado de gastos, según lo establece el artículo 11 del Reglamento sobre Visado de Gastos?  </v>
      </c>
      <c r="C72" s="8" t="str">
        <f>'Para-responder'!D77</f>
        <v>SI</v>
      </c>
      <c r="E72" s="3" t="str">
        <f t="shared" si="9"/>
        <v/>
      </c>
      <c r="F72" s="3" t="str">
        <f t="shared" si="10"/>
        <v/>
      </c>
      <c r="G72" s="3" t="str">
        <f t="shared" si="11"/>
        <v>SI</v>
      </c>
      <c r="K72" s="25" t="s">
        <v>273</v>
      </c>
    </row>
    <row r="73" spans="1:11" ht="25.5" x14ac:dyDescent="0.2">
      <c r="A73" s="7" t="str">
        <f>'Para-responder'!B78</f>
        <v>4.11</v>
      </c>
      <c r="B73" s="10" t="str">
        <f>'Para-responder'!C78</f>
        <v>¿Se formulan distintos escenarios presupuestarios para elaborar el anteproyecto del presupuesto inicial que se somete al Ministerio de Hacienda?</v>
      </c>
      <c r="C73" s="8" t="str">
        <f>'Para-responder'!D78</f>
        <v>SI</v>
      </c>
      <c r="E73" s="3" t="str">
        <f t="shared" si="9"/>
        <v/>
      </c>
      <c r="F73" s="3" t="str">
        <f t="shared" si="10"/>
        <v>SI</v>
      </c>
      <c r="G73" s="3" t="str">
        <f t="shared" si="11"/>
        <v/>
      </c>
      <c r="J73" s="3" t="s">
        <v>273</v>
      </c>
    </row>
    <row r="74" spans="1:11" ht="38.25" x14ac:dyDescent="0.2">
      <c r="A74" s="7" t="str">
        <f>'Para-responder'!B79</f>
        <v>4.12</v>
      </c>
      <c r="B74" s="10" t="str">
        <f>'Para-responder'!C79</f>
        <v>¿En la elaboración del anteproyecto de presupuesto se consideran las variables de  la programación macroeconómica y los límites presupuestarios para las propuestas de los diferentes rubros de gastos?</v>
      </c>
      <c r="C74" s="8" t="str">
        <f>'Para-responder'!D79</f>
        <v>NO</v>
      </c>
      <c r="E74" s="3" t="str">
        <f t="shared" si="9"/>
        <v/>
      </c>
      <c r="F74" s="3" t="str">
        <f t="shared" si="10"/>
        <v>NO</v>
      </c>
      <c r="G74" s="3" t="str">
        <f t="shared" si="11"/>
        <v/>
      </c>
      <c r="J74" s="3" t="s">
        <v>273</v>
      </c>
    </row>
    <row r="75" spans="1:11" x14ac:dyDescent="0.2">
      <c r="A75" s="7"/>
      <c r="B75" s="10"/>
      <c r="C75" s="8"/>
    </row>
    <row r="76" spans="1:11" x14ac:dyDescent="0.2">
      <c r="A76" s="26">
        <f>'Para-responder'!B81</f>
        <v>5</v>
      </c>
      <c r="B76" s="27" t="str">
        <f>'Para-responder'!C81</f>
        <v>TECNOLOGÍAS DE LAS INFORMACIÓN</v>
      </c>
      <c r="C76" s="8"/>
      <c r="E76" s="21" t="s">
        <v>270</v>
      </c>
      <c r="F76" s="21" t="s">
        <v>271</v>
      </c>
      <c r="G76" s="21" t="s">
        <v>272</v>
      </c>
      <c r="I76" s="21" t="s">
        <v>270</v>
      </c>
      <c r="J76" s="21" t="s">
        <v>271</v>
      </c>
      <c r="K76" s="21" t="s">
        <v>272</v>
      </c>
    </row>
    <row r="77" spans="1:11" ht="25.5" x14ac:dyDescent="0.2">
      <c r="A77" s="7" t="str">
        <f>'Para-responder'!B82</f>
        <v>5.1</v>
      </c>
      <c r="B77" s="10" t="str">
        <f>'Para-responder'!C82</f>
        <v>¿La institución ha establecido una estructura formal del departamento de TI, que contemple el establecimiento de los roles y las responsabilidades de sus funcionarios?</v>
      </c>
      <c r="C77" s="8" t="str">
        <f>'Para-responder'!D82</f>
        <v>SI</v>
      </c>
      <c r="E77" s="3" t="str">
        <f t="shared" ref="E77:E92" si="12">IF(I77="X",$C77,"")</f>
        <v/>
      </c>
      <c r="F77" s="3" t="str">
        <f t="shared" ref="F77:F92" si="13">IF(J77="X",$C77,"")</f>
        <v/>
      </c>
      <c r="G77" s="3" t="str">
        <f t="shared" ref="G77:G92" si="14">IF(K77="X",$C77,"")</f>
        <v>SI</v>
      </c>
      <c r="K77" s="3" t="s">
        <v>273</v>
      </c>
    </row>
    <row r="78" spans="1:11" ht="51" x14ac:dyDescent="0.2">
      <c r="A78" s="7" t="str">
        <f>'Para-responder'!B83</f>
        <v>5.2</v>
      </c>
      <c r="B78" s="10" t="str">
        <f>'Para-responder'!C83</f>
        <v xml:space="preserve"> ¿Existen en la institución funcionarios formalmente designados para que conformen una representación razonable que como parte de sus labores, asesoren y apoyen al jerarca en la toma de decisiones estratégicas en relación con el uso y el mantenimiento de tecnologías de información?</v>
      </c>
      <c r="C78" s="8" t="str">
        <f>'Para-responder'!D83</f>
        <v>SI</v>
      </c>
      <c r="E78" s="3" t="str">
        <f t="shared" si="12"/>
        <v>SI</v>
      </c>
      <c r="F78" s="3" t="str">
        <f t="shared" si="13"/>
        <v/>
      </c>
      <c r="G78" s="3" t="str">
        <f t="shared" si="14"/>
        <v/>
      </c>
      <c r="I78" s="3" t="s">
        <v>273</v>
      </c>
    </row>
    <row r="79" spans="1:11" ht="127.5" x14ac:dyDescent="0.2">
      <c r="A79" s="7" t="str">
        <f>'Para-responder'!B84</f>
        <v>5.3</v>
      </c>
      <c r="B79" s="10" t="str">
        <f>'Para-responder'!C84</f>
        <v>¿La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
(LA RESPUESTA AFIRMATIVA REQUIERE QUE SE CUMPLAN LOS TRES REQUISITOS, COMO MÍNIMO.)</v>
      </c>
      <c r="C79" s="8" t="str">
        <f>'Para-responder'!D84</f>
        <v>SI</v>
      </c>
      <c r="E79" s="3" t="str">
        <f t="shared" si="12"/>
        <v>SI</v>
      </c>
      <c r="F79" s="3" t="str">
        <f t="shared" si="13"/>
        <v/>
      </c>
      <c r="G79" s="3" t="str">
        <f t="shared" si="14"/>
        <v/>
      </c>
      <c r="I79" s="3" t="s">
        <v>273</v>
      </c>
    </row>
    <row r="80" spans="1:11" ht="63.75" x14ac:dyDescent="0.2">
      <c r="A80" s="7" t="str">
        <f>'Para-responder'!B85</f>
        <v>5.4</v>
      </c>
      <c r="B80" s="10" t="str">
        <f>'Para-responder'!C85</f>
        <v xml:space="preserve">¿La institución cuenta con un modelo de arquitectura de la información que:
a. Sea conocido y utilizado por el nivel gerencial de la institución?
b. Caracterice los datos de la institución, aunque sea a nivel general?
(LA RESPUESTA AFIRMATIVA REQUIERE QUE SE CUMPLAN AMBOS PUNTOS.)
</v>
      </c>
      <c r="C80" s="8" t="str">
        <f>'Para-responder'!D85</f>
        <v>NO</v>
      </c>
      <c r="E80" s="3" t="str">
        <f t="shared" si="12"/>
        <v>NO</v>
      </c>
      <c r="F80" s="3" t="str">
        <f t="shared" si="13"/>
        <v/>
      </c>
      <c r="G80" s="3" t="str">
        <f t="shared" si="14"/>
        <v/>
      </c>
      <c r="I80" s="3" t="s">
        <v>273</v>
      </c>
    </row>
    <row r="81" spans="1:11" ht="42" customHeight="1" x14ac:dyDescent="0.2">
      <c r="A81" s="7" t="str">
        <f>'Para-responder'!B86</f>
        <v>5.5</v>
      </c>
      <c r="B81" s="10" t="str">
        <f>'Para-responder'!C86</f>
        <v>¿La institución cuenta con un modelo de plataforma tecnológica que defina los estándares, regulaciones y políticas para la adquisición, operación y administración de la capacidad tanto de hardware como de software de plataforma?</v>
      </c>
      <c r="C81" s="8" t="str">
        <f>'Para-responder'!D86</f>
        <v>NO</v>
      </c>
      <c r="E81" s="3" t="str">
        <f t="shared" si="12"/>
        <v>NO</v>
      </c>
      <c r="F81" s="3" t="str">
        <f t="shared" si="13"/>
        <v/>
      </c>
      <c r="G81" s="3" t="str">
        <f t="shared" si="14"/>
        <v/>
      </c>
      <c r="I81" s="3" t="s">
        <v>273</v>
      </c>
    </row>
    <row r="82" spans="1:11" ht="25.5" x14ac:dyDescent="0.2">
      <c r="A82" s="7" t="str">
        <f>'Para-responder'!B87</f>
        <v>5.6</v>
      </c>
      <c r="B82" s="10" t="str">
        <f>'Para-responder'!C87</f>
        <v>¿La institución cuenta con un modelo de aplicaciones (software) que defina los estándares para su desarrollo y/o adquisición?</v>
      </c>
      <c r="C82" s="8" t="str">
        <f>'Para-responder'!D87</f>
        <v>NO</v>
      </c>
      <c r="E82" s="3" t="str">
        <f t="shared" si="12"/>
        <v>NO</v>
      </c>
      <c r="F82" s="3" t="str">
        <f t="shared" si="13"/>
        <v/>
      </c>
      <c r="G82" s="3" t="str">
        <f t="shared" si="14"/>
        <v/>
      </c>
      <c r="I82" s="3" t="s">
        <v>273</v>
      </c>
    </row>
    <row r="83" spans="1:11" ht="25.5" x14ac:dyDescent="0.2">
      <c r="A83" s="7" t="str">
        <f>'Para-responder'!B88</f>
        <v>5.7</v>
      </c>
      <c r="B83" s="10" t="str">
        <f>'Para-responder'!C88</f>
        <v>¿La institución cuenta con un modelo de entrega de servicio de TI que defina los acuerdos de nivel de servicio con los usuarios?</v>
      </c>
      <c r="C83" s="8" t="str">
        <f>'Para-responder'!D88</f>
        <v>SI</v>
      </c>
      <c r="E83" s="3" t="str">
        <f t="shared" si="12"/>
        <v/>
      </c>
      <c r="F83" s="3" t="str">
        <f t="shared" si="13"/>
        <v>SI</v>
      </c>
      <c r="G83" s="3" t="str">
        <f t="shared" si="14"/>
        <v/>
      </c>
      <c r="J83" s="3" t="s">
        <v>273</v>
      </c>
    </row>
    <row r="84" spans="1:11" x14ac:dyDescent="0.2">
      <c r="A84" s="7" t="str">
        <f>'Para-responder'!B89</f>
        <v>5.8</v>
      </c>
      <c r="B84" s="10" t="str">
        <f>'Para-responder'!C89</f>
        <v>¿Se ha oficializado en la institución un marco de gestión para la calidad de la información?</v>
      </c>
      <c r="C84" s="8" t="str">
        <f>'Para-responder'!D89</f>
        <v>SI</v>
      </c>
      <c r="E84" s="3" t="str">
        <f t="shared" si="12"/>
        <v/>
      </c>
      <c r="F84" s="3" t="str">
        <f t="shared" si="13"/>
        <v>SI</v>
      </c>
      <c r="G84" s="3" t="str">
        <f t="shared" si="14"/>
        <v/>
      </c>
      <c r="J84" s="3" t="s">
        <v>273</v>
      </c>
    </row>
    <row r="85" spans="1:11" ht="89.25" x14ac:dyDescent="0.2">
      <c r="A85" s="7" t="str">
        <f>'Para-responder'!B90</f>
        <v>5.9</v>
      </c>
      <c r="B85" s="10" t="str">
        <f>'Para-responder'!C90</f>
        <v>¿La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(LA RESPUESTA AFIRMATIVA REQUIERE QUE SE CUMPLAN AMBOS PUNTOS.)</v>
      </c>
      <c r="C85" s="8" t="str">
        <f>'Para-responder'!D90</f>
        <v>SI</v>
      </c>
      <c r="E85" s="3" t="str">
        <f t="shared" si="12"/>
        <v/>
      </c>
      <c r="F85" s="3" t="str">
        <f t="shared" si="13"/>
        <v>SI</v>
      </c>
      <c r="G85" s="3" t="str">
        <f t="shared" si="14"/>
        <v/>
      </c>
      <c r="J85" s="3" t="s">
        <v>273</v>
      </c>
    </row>
    <row r="86" spans="1:11" ht="114.75" x14ac:dyDescent="0.2">
      <c r="A86" s="7" t="str">
        <f>'Para-responder'!B91</f>
        <v>5.10</v>
      </c>
      <c r="B86" s="10" t="str">
        <f>'Para-responder'!C91</f>
        <v>¿La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
(LA RESPUESTA AFIRMATIVA REQUIERE QUE SE CUMPLAN LOS TRES PUNTOS.)</v>
      </c>
      <c r="C86" s="8" t="str">
        <f>'Para-responder'!D91</f>
        <v>SI</v>
      </c>
      <c r="E86" s="3" t="str">
        <f t="shared" si="12"/>
        <v/>
      </c>
      <c r="F86" s="3" t="str">
        <f t="shared" si="13"/>
        <v/>
      </c>
      <c r="G86" s="3" t="str">
        <f t="shared" si="14"/>
        <v>SI</v>
      </c>
      <c r="K86" s="3" t="s">
        <v>273</v>
      </c>
    </row>
    <row r="87" spans="1:11" ht="25.5" x14ac:dyDescent="0.2">
      <c r="A87" s="7" t="str">
        <f>'Para-responder'!B92</f>
        <v>5.11</v>
      </c>
      <c r="B87" s="10" t="str">
        <f>'Para-responder'!C92</f>
        <v>¿La institución ha definido, oficializado y comunicado políticas y procedimientos de seguridad lógica?</v>
      </c>
      <c r="C87" s="8" t="str">
        <f>'Para-responder'!D92</f>
        <v>SI</v>
      </c>
      <c r="E87" s="3" t="str">
        <f t="shared" si="12"/>
        <v/>
      </c>
      <c r="F87" s="3" t="str">
        <f t="shared" si="13"/>
        <v/>
      </c>
      <c r="G87" s="3" t="str">
        <f t="shared" si="14"/>
        <v>SI</v>
      </c>
      <c r="K87" s="3" t="s">
        <v>273</v>
      </c>
    </row>
    <row r="88" spans="1:11" ht="38.25" x14ac:dyDescent="0.2">
      <c r="A88" s="7" t="str">
        <f>'Para-responder'!B93</f>
        <v>5.12</v>
      </c>
      <c r="B88" s="10" t="str">
        <f>'Para-responder'!C93</f>
        <v>¿Se han definido e implementado procedimientos para otorgar, limitar y revocar el acceso físico al centro de cómputo y a otras instalaciones que mantienen equipos e información sensibles?</v>
      </c>
      <c r="C88" s="8" t="str">
        <f>'Para-responder'!D93</f>
        <v>SI</v>
      </c>
      <c r="E88" s="3" t="str">
        <f t="shared" si="12"/>
        <v/>
      </c>
      <c r="F88" s="3" t="str">
        <f t="shared" si="13"/>
        <v/>
      </c>
      <c r="G88" s="3" t="str">
        <f t="shared" si="14"/>
        <v>SI</v>
      </c>
      <c r="K88" s="3" t="s">
        <v>273</v>
      </c>
    </row>
    <row r="89" spans="1:11" ht="38.25" x14ac:dyDescent="0.2">
      <c r="A89" s="7" t="str">
        <f>'Para-responder'!B94</f>
        <v>5.13</v>
      </c>
      <c r="B89" s="10" t="str">
        <f>'Para-responder'!C94</f>
        <v>¿Se aplican medidas de prevención, detección y corrección para proteger los sistemas contra software malicioso (virus, gusanos, spyware, correo basura, software fraudulento, etc.)?</v>
      </c>
      <c r="C89" s="8" t="str">
        <f>'Para-responder'!D94</f>
        <v>SI</v>
      </c>
      <c r="E89" s="3" t="str">
        <f t="shared" si="12"/>
        <v>SI</v>
      </c>
      <c r="F89" s="3" t="str">
        <f t="shared" si="13"/>
        <v/>
      </c>
      <c r="G89" s="3" t="str">
        <f t="shared" si="14"/>
        <v/>
      </c>
      <c r="I89" s="3" t="s">
        <v>273</v>
      </c>
    </row>
    <row r="90" spans="1:11" ht="51" x14ac:dyDescent="0.2">
      <c r="A90" s="7" t="str">
        <f>'Para-responder'!B95</f>
        <v>5.14</v>
      </c>
      <c r="B90" s="10" t="str">
        <f>'Para-responder'!C95</f>
        <v>¿Se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v>
      </c>
      <c r="C90" s="8" t="str">
        <f>'Para-responder'!D95</f>
        <v>NO</v>
      </c>
      <c r="E90" s="3" t="str">
        <f t="shared" si="12"/>
        <v/>
      </c>
      <c r="F90" s="3" t="str">
        <f t="shared" si="13"/>
        <v/>
      </c>
      <c r="G90" s="3" t="str">
        <f t="shared" si="14"/>
        <v>NO</v>
      </c>
      <c r="K90" s="3" t="s">
        <v>273</v>
      </c>
    </row>
    <row r="91" spans="1:11" ht="25.5" x14ac:dyDescent="0.2">
      <c r="A91" s="7" t="str">
        <f>'Para-responder'!B96</f>
        <v>5.15</v>
      </c>
      <c r="B91" s="10" t="str">
        <f>'Para-responder'!C96</f>
        <v>¿Existe un plan formal que asegure la continuidad de los servicios de tecnologías de información en la organización?</v>
      </c>
      <c r="C91" s="8" t="str">
        <f>'Para-responder'!D96</f>
        <v>NO</v>
      </c>
      <c r="E91" s="3" t="str">
        <f t="shared" si="12"/>
        <v>NO</v>
      </c>
      <c r="F91" s="3" t="str">
        <f t="shared" si="13"/>
        <v/>
      </c>
      <c r="G91" s="3" t="str">
        <f t="shared" si="14"/>
        <v/>
      </c>
      <c r="I91" s="3" t="s">
        <v>273</v>
      </c>
    </row>
    <row r="92" spans="1:11" x14ac:dyDescent="0.2">
      <c r="A92" s="7" t="str">
        <f>'Para-responder'!B97</f>
        <v>5.16</v>
      </c>
      <c r="B92" s="10" t="str">
        <f>'Para-responder'!C97</f>
        <v>¿Las políticas de TI se comunican a todos los usuarios internos y externos relevantes?</v>
      </c>
      <c r="C92" s="8" t="str">
        <f>'Para-responder'!D97</f>
        <v>SI</v>
      </c>
      <c r="E92" s="3" t="str">
        <f t="shared" si="12"/>
        <v/>
      </c>
      <c r="F92" s="3" t="str">
        <f t="shared" si="13"/>
        <v>SI</v>
      </c>
      <c r="G92" s="3" t="str">
        <f t="shared" si="14"/>
        <v/>
      </c>
      <c r="J92" s="3" t="s">
        <v>273</v>
      </c>
    </row>
    <row r="93" spans="1:11" x14ac:dyDescent="0.2">
      <c r="A93" s="5"/>
      <c r="B93" s="5"/>
      <c r="C93" s="8"/>
    </row>
    <row r="94" spans="1:11" x14ac:dyDescent="0.2">
      <c r="A94" s="5"/>
      <c r="B94" s="12" t="s">
        <v>274</v>
      </c>
      <c r="C94" s="13">
        <f>COUNTIF(C77:C92,"si")</f>
        <v>11</v>
      </c>
      <c r="E94" s="13">
        <f>COUNTIF(E77:E92,"si")</f>
        <v>3</v>
      </c>
      <c r="F94" s="13">
        <f>COUNTIF(F77:F92,"si")</f>
        <v>4</v>
      </c>
      <c r="G94" s="13">
        <f>COUNTIF(G77:G92,"si")</f>
        <v>4</v>
      </c>
    </row>
    <row r="95" spans="1:11" x14ac:dyDescent="0.2">
      <c r="A95" s="5"/>
      <c r="B95" s="12" t="s">
        <v>275</v>
      </c>
      <c r="C95" s="13">
        <f>COUNTIF(C77:C92,"No")</f>
        <v>5</v>
      </c>
      <c r="E95" s="13">
        <f>COUNTIF(E77:E92,"No")</f>
        <v>4</v>
      </c>
      <c r="F95" s="13">
        <f>COUNTIF(F77:F92,"No")</f>
        <v>0</v>
      </c>
      <c r="G95" s="13">
        <f>COUNTIF(G77:G92,"No")</f>
        <v>1</v>
      </c>
    </row>
    <row r="96" spans="1:11" x14ac:dyDescent="0.2">
      <c r="A96" s="5"/>
      <c r="B96" s="12" t="s">
        <v>276</v>
      </c>
      <c r="C96" s="13">
        <f>COUNTIF(C77:C92,"No APLICA")</f>
        <v>0</v>
      </c>
      <c r="E96" s="13">
        <f>COUNTIF(E77:E92,"No APLICA")</f>
        <v>0</v>
      </c>
      <c r="F96" s="13">
        <f>COUNTIF(F77:F92,"No APLICA")</f>
        <v>0</v>
      </c>
      <c r="G96" s="13">
        <f>COUNTIF(G77:G92,"No APLICA")</f>
        <v>0</v>
      </c>
    </row>
    <row r="97" spans="1:11" x14ac:dyDescent="0.2">
      <c r="A97" s="5"/>
      <c r="B97" s="12" t="s">
        <v>277</v>
      </c>
      <c r="C97" s="13">
        <f>IF((SUM(C94:C96)-C96)=0,0,(C94*100/(SUM(C94:C96)-C96)))</f>
        <v>68.75</v>
      </c>
      <c r="E97" s="13">
        <f>IF((SUM(E94:E96)-E96)=0,0,(E94*100/(SUM(E94:E96)-E96)))</f>
        <v>42.857142857142854</v>
      </c>
      <c r="F97" s="13">
        <f>IF((SUM(F94:F96)-F96)=0,0,(F94*100/(SUM(F94:F96)-F96)))</f>
        <v>100</v>
      </c>
      <c r="G97" s="13">
        <f>IF((SUM(G94:G96)-G96)=0,0,(G94*100/(SUM(G94:G96)-G96)))</f>
        <v>80</v>
      </c>
    </row>
    <row r="98" spans="1:11" x14ac:dyDescent="0.2">
      <c r="A98" s="5"/>
      <c r="B98" s="5"/>
      <c r="C98" s="8"/>
    </row>
    <row r="99" spans="1:11" x14ac:dyDescent="0.2">
      <c r="A99" s="26">
        <f>'Para-responder'!B99</f>
        <v>6</v>
      </c>
      <c r="B99" s="27" t="str">
        <f>'Para-responder'!C99</f>
        <v>SERVICIO AL USUARIO</v>
      </c>
      <c r="C99" s="8"/>
      <c r="E99" s="21" t="s">
        <v>270</v>
      </c>
      <c r="F99" s="21" t="s">
        <v>271</v>
      </c>
      <c r="G99" s="21" t="s">
        <v>272</v>
      </c>
      <c r="I99" s="21" t="s">
        <v>270</v>
      </c>
      <c r="J99" s="21" t="s">
        <v>271</v>
      </c>
      <c r="K99" s="21" t="s">
        <v>272</v>
      </c>
    </row>
    <row r="100" spans="1:11" ht="102" x14ac:dyDescent="0.2">
      <c r="A100" s="7" t="str">
        <f>'Para-responder'!B100</f>
        <v>6.1</v>
      </c>
      <c r="B100" s="10" t="str">
        <f>'Para-responder'!C100</f>
        <v>¿La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(LA RESPUESTA AFIRMATIVA REQUIERE QUE SE CUMPLAN LOS TRES PUNTOS, COMO MÍNIMO)</v>
      </c>
      <c r="C100" s="8" t="str">
        <f>'Para-responder'!D100</f>
        <v>NO</v>
      </c>
      <c r="E100" s="3" t="str">
        <f t="shared" ref="E100:E112" si="15">IF(I100="X",$C100,"")</f>
        <v>NO</v>
      </c>
      <c r="F100" s="3" t="str">
        <f t="shared" ref="F100:F112" si="16">IF(J100="X",$C100,"")</f>
        <v/>
      </c>
      <c r="G100" s="3" t="str">
        <f t="shared" ref="G100:G112" si="17">IF(K100="X",$C100,"")</f>
        <v/>
      </c>
      <c r="I100" s="3" t="s">
        <v>273</v>
      </c>
    </row>
    <row r="101" spans="1:11" ht="38.25" x14ac:dyDescent="0.2">
      <c r="A101" s="7" t="str">
        <f>'Para-responder'!B101</f>
        <v>6.2</v>
      </c>
      <c r="B101" s="10" t="str">
        <f>'Para-responder'!C101</f>
        <v>¿La página de Internet de la institución contiene formularios y vínculos para realizar algún trámite en línea o para iniciarlo en el sitio y facilitar su posterior conclusión en las oficinas de la entidad?</v>
      </c>
      <c r="C101" s="8" t="str">
        <f>'Para-responder'!D101</f>
        <v>SI</v>
      </c>
      <c r="E101" s="3" t="str">
        <f t="shared" si="15"/>
        <v>SI</v>
      </c>
      <c r="F101" s="3" t="str">
        <f t="shared" si="16"/>
        <v/>
      </c>
      <c r="G101" s="3" t="str">
        <f t="shared" si="17"/>
        <v/>
      </c>
      <c r="I101" s="3" t="s">
        <v>273</v>
      </c>
    </row>
    <row r="102" spans="1:11" ht="38.25" x14ac:dyDescent="0.2">
      <c r="A102" s="7" t="str">
        <f>'Para-responder'!B102</f>
        <v>6.3</v>
      </c>
      <c r="B102" s="10" t="str">
        <f>'Para-responder'!C102</f>
        <v>¿La institución ha implementado mecanismos que le posibiliten la aceptación de documentos digitales mediante el uso de firma digital para la gestión de trámites de los usuarios?</v>
      </c>
      <c r="C102" s="8" t="str">
        <f>'Para-responder'!D102</f>
        <v>SI</v>
      </c>
      <c r="E102" s="3" t="str">
        <f t="shared" si="15"/>
        <v>SI</v>
      </c>
      <c r="F102" s="3" t="str">
        <f t="shared" si="16"/>
        <v/>
      </c>
      <c r="G102" s="3" t="str">
        <f t="shared" si="17"/>
        <v/>
      </c>
      <c r="I102" s="3" t="s">
        <v>273</v>
      </c>
    </row>
    <row r="103" spans="1:11" ht="25.5" x14ac:dyDescent="0.2">
      <c r="A103" s="7" t="str">
        <f>'Para-responder'!B103</f>
        <v>6.4</v>
      </c>
      <c r="B103" s="10" t="str">
        <f>'Para-responder'!C103</f>
        <v>¿Se cumplen los plazos máximos establecidos para el trámite de los asuntos o la prestación de servicios, al menos en el 95% de los casos?</v>
      </c>
      <c r="C103" s="8" t="str">
        <f>'Para-responder'!D103</f>
        <v>NO</v>
      </c>
      <c r="E103" s="3" t="str">
        <f t="shared" si="15"/>
        <v>NO</v>
      </c>
      <c r="F103" s="3" t="str">
        <f t="shared" si="16"/>
        <v/>
      </c>
      <c r="G103" s="3" t="str">
        <f t="shared" si="17"/>
        <v/>
      </c>
      <c r="I103" s="3" t="s">
        <v>273</v>
      </c>
    </row>
    <row r="104" spans="1:11" ht="51" x14ac:dyDescent="0.2">
      <c r="A104" s="7" t="str">
        <f>'Para-responder'!B104</f>
        <v>6.5</v>
      </c>
      <c r="B104" s="10" t="str">
        <f>'Para-responder'!C104</f>
        <v>¿La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v>
      </c>
      <c r="C104" s="8" t="str">
        <f>'Para-responder'!D104</f>
        <v>SI</v>
      </c>
      <c r="E104" s="3" t="str">
        <f t="shared" si="15"/>
        <v/>
      </c>
      <c r="F104" s="3" t="str">
        <f t="shared" si="16"/>
        <v>SI</v>
      </c>
      <c r="G104" s="3" t="str">
        <f t="shared" si="17"/>
        <v/>
      </c>
      <c r="J104" s="3" t="s">
        <v>273</v>
      </c>
    </row>
    <row r="105" spans="1:11" ht="114.75" x14ac:dyDescent="0.2">
      <c r="A105" s="7" t="str">
        <f>'Para-responder'!B105</f>
        <v>6.6</v>
      </c>
      <c r="B105" s="10" t="str">
        <f>'Para-responder'!C105</f>
        <v>¿La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(LA RESPUESTA AFIRMATIVA REQUIERE QUE SE REALICEN LAS TRES ACTIVIDADES.)</v>
      </c>
      <c r="C105" s="8" t="str">
        <f>'Para-responder'!D105</f>
        <v>SI</v>
      </c>
      <c r="E105" s="3" t="str">
        <f t="shared" si="15"/>
        <v>SI</v>
      </c>
      <c r="F105" s="3" t="str">
        <f t="shared" si="16"/>
        <v/>
      </c>
      <c r="G105" s="3" t="str">
        <f t="shared" si="17"/>
        <v/>
      </c>
      <c r="I105" s="3" t="s">
        <v>273</v>
      </c>
    </row>
    <row r="106" spans="1:11" ht="51" x14ac:dyDescent="0.2">
      <c r="A106" s="7" t="str">
        <f>'Para-responder'!B106</f>
        <v>6.7</v>
      </c>
      <c r="B106" s="10" t="str">
        <f>'Para-responder'!C106</f>
        <v>¿Se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v>
      </c>
      <c r="C106" s="8" t="str">
        <f>'Para-responder'!D106</f>
        <v>SI</v>
      </c>
      <c r="E106" s="3" t="str">
        <f t="shared" si="15"/>
        <v/>
      </c>
      <c r="F106" s="3" t="str">
        <f t="shared" si="16"/>
        <v>SI</v>
      </c>
      <c r="G106" s="3" t="str">
        <f t="shared" si="17"/>
        <v/>
      </c>
      <c r="J106" s="3" t="s">
        <v>273</v>
      </c>
    </row>
    <row r="107" spans="1:11" ht="25.5" x14ac:dyDescent="0.2">
      <c r="A107" s="7" t="str">
        <f>'Para-responder'!B107</f>
        <v>6.8</v>
      </c>
      <c r="B107" s="10" t="str">
        <f>'Para-responder'!C107</f>
        <v>¿Se desarrollan planes de mejora con base en los resultados de las evaluaciones de satisfacción de los usuarios?</v>
      </c>
      <c r="C107" s="8" t="str">
        <f>'Para-responder'!D107</f>
        <v>SI</v>
      </c>
      <c r="E107" s="3" t="str">
        <f t="shared" si="15"/>
        <v>SI</v>
      </c>
      <c r="F107" s="3" t="str">
        <f t="shared" si="16"/>
        <v/>
      </c>
      <c r="G107" s="3" t="str">
        <f t="shared" si="17"/>
        <v/>
      </c>
      <c r="I107" s="3" t="s">
        <v>273</v>
      </c>
    </row>
    <row r="108" spans="1:11" ht="102" x14ac:dyDescent="0.2">
      <c r="A108" s="7" t="str">
        <f>'Para-responder'!B108</f>
        <v>6.9</v>
      </c>
      <c r="B108" s="10" t="str">
        <f>'Para-responder'!C108</f>
        <v>¿La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(LA RESPUESTA AFIRMATIVA REQUIERE QUE SE CUMPLAN LOS CUATRO PUNTOS, COMO MÍNIMO.)</v>
      </c>
      <c r="C108" s="8" t="str">
        <f>'Para-responder'!D108</f>
        <v>NO</v>
      </c>
      <c r="E108" s="3" t="str">
        <f t="shared" si="15"/>
        <v/>
      </c>
      <c r="F108" s="3" t="str">
        <f t="shared" si="16"/>
        <v>NO</v>
      </c>
      <c r="G108" s="3" t="str">
        <f t="shared" si="17"/>
        <v/>
      </c>
      <c r="J108" s="3" t="s">
        <v>273</v>
      </c>
    </row>
    <row r="109" spans="1:11" ht="89.25" x14ac:dyDescent="0.2">
      <c r="A109" s="7" t="str">
        <f>'Para-responder'!B109</f>
        <v>6.10</v>
      </c>
      <c r="B109" s="10" t="str">
        <f>'Para-responder'!C109</f>
        <v>¿La institución ha definido y divulgado los criterios de admisibilidad de las denuncias que se le presenten, incluyendo lo siguiente?:
a. Explicación de cómo plantear una denuncia
b. Requisitos
c. Información adicional
(LA RESPUESTA AFIRMATIVA REQUIERE QUE SE CUMPLAN LOS TRES PUNTOS, COMO MÍNIMO.)</v>
      </c>
      <c r="C109" s="8" t="str">
        <f>'Para-responder'!D109</f>
        <v>SI</v>
      </c>
      <c r="E109" s="3" t="str">
        <f t="shared" si="15"/>
        <v/>
      </c>
      <c r="F109" s="3" t="str">
        <f t="shared" si="16"/>
        <v/>
      </c>
      <c r="G109" s="3" t="str">
        <f t="shared" si="17"/>
        <v>SI</v>
      </c>
      <c r="K109" s="3" t="s">
        <v>273</v>
      </c>
    </row>
    <row r="110" spans="1:11" ht="89.25" x14ac:dyDescent="0.2">
      <c r="A110" s="7" t="str">
        <f>'Para-responder'!B110</f>
        <v>6.11</v>
      </c>
      <c r="B110" s="10" t="str">
        <f>'Para-responder'!C110</f>
        <v>¿Se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(LA RESPUESTA AFIRMATIVA REQUIERE QUE SE CUMPLAN LOS TRES PUNTOS.)</v>
      </c>
      <c r="C110" s="8" t="str">
        <f>'Para-responder'!D110</f>
        <v>SI</v>
      </c>
      <c r="E110" s="3" t="str">
        <f t="shared" si="15"/>
        <v/>
      </c>
      <c r="F110" s="3" t="str">
        <f t="shared" si="16"/>
        <v/>
      </c>
      <c r="G110" s="3" t="str">
        <f t="shared" si="17"/>
        <v>SI</v>
      </c>
      <c r="K110" s="3" t="s">
        <v>273</v>
      </c>
    </row>
    <row r="111" spans="1:11" ht="102" x14ac:dyDescent="0.2">
      <c r="A111" s="7" t="str">
        <f>'Para-responder'!B111</f>
        <v>6.12</v>
      </c>
      <c r="B111" s="10" t="str">
        <f>'Para-responder'!C111</f>
        <v>¿Las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(LA RESPUESTA AFIRMATIVA REQUIERE QUE SE CUMPLAN LOS CINCO PUNTOS.)</v>
      </c>
      <c r="C111" s="8" t="str">
        <f>'Para-responder'!D111</f>
        <v>SI</v>
      </c>
      <c r="E111" s="3" t="str">
        <f t="shared" si="15"/>
        <v/>
      </c>
      <c r="F111" s="3" t="str">
        <f t="shared" si="16"/>
        <v/>
      </c>
      <c r="G111" s="3" t="str">
        <f t="shared" si="17"/>
        <v>SI</v>
      </c>
      <c r="K111" s="3" t="s">
        <v>273</v>
      </c>
    </row>
    <row r="112" spans="1:11" ht="191.25" x14ac:dyDescent="0.2">
      <c r="A112" s="7" t="str">
        <f>'Para-responder'!B112</f>
        <v>6.13</v>
      </c>
      <c r="B112" s="10" t="str">
        <f>'Para-responder'!C112</f>
        <v>¿La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(LA RESPUESTA AFIRMATIVA REQUIERE QUE SE CUMPLAN TODOS LOS PUNTOS.)</v>
      </c>
      <c r="C112" s="8" t="str">
        <f>'Para-responder'!D112</f>
        <v>SI</v>
      </c>
      <c r="E112" s="3" t="str">
        <f t="shared" si="15"/>
        <v/>
      </c>
      <c r="F112" s="3" t="str">
        <f t="shared" si="16"/>
        <v>SI</v>
      </c>
      <c r="G112" s="3" t="str">
        <f t="shared" si="17"/>
        <v/>
      </c>
      <c r="J112" s="3" t="s">
        <v>273</v>
      </c>
    </row>
    <row r="113" spans="1:11" x14ac:dyDescent="0.2">
      <c r="A113" s="7"/>
      <c r="B113" s="10"/>
      <c r="C113" s="8"/>
    </row>
    <row r="114" spans="1:11" x14ac:dyDescent="0.2">
      <c r="A114" s="26">
        <f>'Para-responder'!B114</f>
        <v>7</v>
      </c>
      <c r="B114" s="27" t="str">
        <f>'Para-responder'!C114</f>
        <v>RECURSOS HUMANOS</v>
      </c>
      <c r="C114" s="8"/>
      <c r="E114" s="21" t="s">
        <v>270</v>
      </c>
      <c r="F114" s="21" t="s">
        <v>271</v>
      </c>
      <c r="G114" s="21" t="s">
        <v>272</v>
      </c>
      <c r="I114" s="21" t="s">
        <v>270</v>
      </c>
      <c r="J114" s="21" t="s">
        <v>271</v>
      </c>
      <c r="K114" s="21" t="s">
        <v>272</v>
      </c>
    </row>
    <row r="115" spans="1:11" x14ac:dyDescent="0.2">
      <c r="A115" s="7" t="str">
        <f>'Para-responder'!B115</f>
        <v>7.1</v>
      </c>
      <c r="B115" s="1" t="str">
        <f>'Para-responder'!C115</f>
        <v>¿Existe en la entidad un programa de inducción para los nuevos empleados?</v>
      </c>
      <c r="C115" s="8" t="str">
        <f>'Para-responder'!D115</f>
        <v>SI</v>
      </c>
      <c r="E115" s="3" t="str">
        <f t="shared" ref="E115:E127" si="18">IF(I115="X",$C115,"")</f>
        <v>SI</v>
      </c>
      <c r="F115" s="3" t="str">
        <f t="shared" ref="F115:F127" si="19">IF(J115="X",$C115,"")</f>
        <v/>
      </c>
      <c r="G115" s="3" t="str">
        <f t="shared" ref="G115:G127" si="20">IF(K115="X",$C115,"")</f>
        <v/>
      </c>
      <c r="I115" s="25" t="s">
        <v>273</v>
      </c>
    </row>
    <row r="116" spans="1:11" x14ac:dyDescent="0.2">
      <c r="A116" s="7" t="str">
        <f>'Para-responder'!B116</f>
        <v>7.2</v>
      </c>
      <c r="B116" s="1" t="str">
        <f>'Para-responder'!C116</f>
        <v>¿Se formula y ejecuta un programa anual de capacitación y desarrollo del personal?</v>
      </c>
      <c r="C116" s="8" t="str">
        <f>'Para-responder'!D116</f>
        <v>SI</v>
      </c>
      <c r="E116" s="3" t="str">
        <f t="shared" si="18"/>
        <v>SI</v>
      </c>
      <c r="F116" s="3" t="str">
        <f t="shared" si="19"/>
        <v/>
      </c>
      <c r="G116" s="3" t="str">
        <f t="shared" si="20"/>
        <v/>
      </c>
      <c r="I116" s="25" t="s">
        <v>273</v>
      </c>
    </row>
    <row r="117" spans="1:11" ht="25.5" x14ac:dyDescent="0.2">
      <c r="A117" s="7" t="str">
        <f>'Para-responder'!B117</f>
        <v>7.3</v>
      </c>
      <c r="B117" s="1" t="str">
        <f>'Para-responder'!C117</f>
        <v>¿Se tienen claramente definidos los procedimientos para la medición del desempeño de los funcionarios?</v>
      </c>
      <c r="C117" s="8" t="str">
        <f>'Para-responder'!D117</f>
        <v>SI</v>
      </c>
      <c r="E117" s="3" t="str">
        <f t="shared" si="18"/>
        <v/>
      </c>
      <c r="F117" s="3" t="str">
        <f t="shared" si="19"/>
        <v>SI</v>
      </c>
      <c r="G117" s="3" t="str">
        <f t="shared" si="20"/>
        <v/>
      </c>
      <c r="J117" s="25" t="s">
        <v>273</v>
      </c>
    </row>
    <row r="118" spans="1:11" ht="25.5" x14ac:dyDescent="0.2">
      <c r="A118" s="7" t="str">
        <f>'Para-responder'!B118</f>
        <v>7.4</v>
      </c>
      <c r="B118" s="1" t="str">
        <f>'Para-responder'!C118</f>
        <v>¿Se evaluó, en el periodo al que se refiere el IGI, el desempeño de por lo menos al 95% de los funcionarios?</v>
      </c>
      <c r="C118" s="8" t="str">
        <f>'Para-responder'!D118</f>
        <v>SI</v>
      </c>
      <c r="E118" s="3" t="str">
        <f t="shared" si="18"/>
        <v>SI</v>
      </c>
      <c r="F118" s="3" t="str">
        <f t="shared" si="19"/>
        <v/>
      </c>
      <c r="G118" s="3" t="str">
        <f t="shared" si="20"/>
        <v/>
      </c>
      <c r="I118" s="3" t="s">
        <v>273</v>
      </c>
    </row>
    <row r="119" spans="1:11" ht="25.5" x14ac:dyDescent="0.2">
      <c r="A119" s="7" t="str">
        <f>'Para-responder'!B119</f>
        <v>7.5</v>
      </c>
      <c r="B119" s="1" t="str">
        <f>'Para-responder'!C119</f>
        <v>¿La institución cuenta con medidas para fortalecer el desempeño de los funcionarios, con base en los resultados de la evaluación respectiva?</v>
      </c>
      <c r="C119" s="8" t="str">
        <f>'Para-responder'!D119</f>
        <v>SI</v>
      </c>
      <c r="E119" s="3" t="str">
        <f t="shared" si="18"/>
        <v>SI</v>
      </c>
      <c r="F119" s="3" t="str">
        <f t="shared" si="19"/>
        <v/>
      </c>
      <c r="G119" s="3" t="str">
        <f t="shared" si="20"/>
        <v/>
      </c>
      <c r="I119" s="3" t="s">
        <v>273</v>
      </c>
    </row>
    <row r="120" spans="1:11" ht="25.5" x14ac:dyDescent="0.2">
      <c r="A120" s="7" t="str">
        <f>'Para-responder'!B120</f>
        <v>7.6</v>
      </c>
      <c r="B120" s="1" t="str">
        <f>'Para-responder'!C120</f>
        <v>¿El 100% de los empleados determinados por la unidad de recursos humanos presentó la declaración jurada de bienes en el plazo establecido por la ley?</v>
      </c>
      <c r="C120" s="8" t="str">
        <f>'Para-responder'!D120</f>
        <v>SI</v>
      </c>
      <c r="E120" s="3" t="str">
        <f t="shared" si="18"/>
        <v/>
      </c>
      <c r="F120" s="3" t="str">
        <f t="shared" si="19"/>
        <v/>
      </c>
      <c r="G120" s="3" t="str">
        <f t="shared" si="20"/>
        <v>SI</v>
      </c>
      <c r="K120" s="25" t="s">
        <v>273</v>
      </c>
    </row>
    <row r="121" spans="1:11" ht="25.5" x14ac:dyDescent="0.2">
      <c r="A121" s="7" t="str">
        <f>'Para-responder'!B121</f>
        <v>7.7</v>
      </c>
      <c r="B121" s="1" t="str">
        <f>'Para-responder'!C121</f>
        <v>¿La entidad aplica algún instrumento para medir el clima organizacional al menos una vez al año?</v>
      </c>
      <c r="C121" s="8" t="str">
        <f>'Para-responder'!D121</f>
        <v>NO</v>
      </c>
      <c r="E121" s="3" t="str">
        <f t="shared" si="18"/>
        <v/>
      </c>
      <c r="F121" s="3" t="str">
        <f t="shared" si="19"/>
        <v/>
      </c>
      <c r="G121" s="3" t="str">
        <f t="shared" si="20"/>
        <v>NO</v>
      </c>
      <c r="K121" s="25" t="s">
        <v>273</v>
      </c>
    </row>
    <row r="122" spans="1:11" ht="25.5" x14ac:dyDescent="0.2">
      <c r="A122" s="7" t="str">
        <f>'Para-responder'!B122</f>
        <v>7.8</v>
      </c>
      <c r="B122" s="1" t="str">
        <f>'Para-responder'!C122</f>
        <v>¿Se definen y ejecutan planes de mejora con base en los resultados de las mediciones del clima organizacional?</v>
      </c>
      <c r="C122" s="8" t="str">
        <f>'Para-responder'!D122</f>
        <v>NO</v>
      </c>
      <c r="E122" s="3" t="str">
        <f t="shared" si="18"/>
        <v/>
      </c>
      <c r="F122" s="3" t="str">
        <f t="shared" si="19"/>
        <v/>
      </c>
      <c r="G122" s="3" t="str">
        <f t="shared" si="20"/>
        <v>NO</v>
      </c>
      <c r="K122" s="25" t="s">
        <v>273</v>
      </c>
    </row>
    <row r="123" spans="1:11" ht="89.25" x14ac:dyDescent="0.2">
      <c r="A123" s="7" t="str">
        <f>'Para-responder'!B123</f>
        <v>7.9</v>
      </c>
      <c r="B123" s="1" t="str">
        <f>'Para-responder'!C123</f>
        <v>¿La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(LA RESPUESTA AFIRMATIVA REQUIERE QUE SE CUMPLAN LOS CUATRO PUNTOS.)</v>
      </c>
      <c r="C123" s="8" t="str">
        <f>'Para-responder'!D123</f>
        <v>SI</v>
      </c>
      <c r="E123" s="3" t="str">
        <f t="shared" si="18"/>
        <v/>
      </c>
      <c r="F123" s="3" t="str">
        <f t="shared" si="19"/>
        <v>SI</v>
      </c>
      <c r="G123" s="3" t="str">
        <f t="shared" si="20"/>
        <v/>
      </c>
      <c r="J123" s="25" t="s">
        <v>273</v>
      </c>
    </row>
    <row r="124" spans="1:11" ht="38.25" x14ac:dyDescent="0.2">
      <c r="A124" s="7" t="str">
        <f>'Para-responder'!B124</f>
        <v>7.10</v>
      </c>
      <c r="B124" s="1" t="str">
        <f>'Para-responder'!C124</f>
        <v>¿La institución publica en su página de Internet o por otros medios, para conocimiento del público en general, los atestados académicos y de experiencia de los puestos gerenciales y políticos?</v>
      </c>
      <c r="C124" s="8" t="str">
        <f>'Para-responder'!D124</f>
        <v>SI</v>
      </c>
      <c r="E124" s="3" t="str">
        <f t="shared" si="18"/>
        <v/>
      </c>
      <c r="F124" s="3" t="str">
        <f t="shared" si="19"/>
        <v>SI</v>
      </c>
      <c r="G124" s="3" t="str">
        <f t="shared" si="20"/>
        <v/>
      </c>
      <c r="J124" s="25" t="s">
        <v>273</v>
      </c>
    </row>
    <row r="125" spans="1:11" ht="38.25" x14ac:dyDescent="0.2">
      <c r="A125" s="7" t="str">
        <f>'Para-responder'!B125</f>
        <v>7.11</v>
      </c>
      <c r="B125" s="1" t="str">
        <f>'Para-responder'!C125</f>
        <v>¿Los informes de fin de gestión de los funcionarios que han dejado la entidad durante el año, fueron elaborados observando la normativa aplicable y se publicaron en la página de Internet de la institución a más tardar durante la semana posterior a la conclusión del servicio?</v>
      </c>
      <c r="C125" s="8" t="str">
        <f>'Para-responder'!D125</f>
        <v>SI</v>
      </c>
      <c r="E125" s="3" t="str">
        <f t="shared" si="18"/>
        <v/>
      </c>
      <c r="F125" s="3" t="str">
        <f t="shared" si="19"/>
        <v>SI</v>
      </c>
      <c r="G125" s="3" t="str">
        <f t="shared" si="20"/>
        <v/>
      </c>
      <c r="J125" s="25" t="s">
        <v>273</v>
      </c>
    </row>
    <row r="126" spans="1:11" ht="25.5" x14ac:dyDescent="0.2">
      <c r="A126" s="7" t="str">
        <f>'Para-responder'!B126</f>
        <v>7.12</v>
      </c>
      <c r="B126" s="1" t="str">
        <f>'Para-responder'!C126</f>
        <v xml:space="preserve">¿La institución aplica políticas oficializadas para que el 100% de su personal disfrute de sus vacaciones anualmente? </v>
      </c>
      <c r="C126" s="8" t="str">
        <f>'Para-responder'!D126</f>
        <v>SI</v>
      </c>
      <c r="E126" s="3" t="str">
        <f t="shared" si="18"/>
        <v/>
      </c>
      <c r="F126" s="3" t="str">
        <f t="shared" si="19"/>
        <v/>
      </c>
      <c r="G126" s="3" t="str">
        <f t="shared" si="20"/>
        <v>SI</v>
      </c>
      <c r="K126" s="25" t="s">
        <v>273</v>
      </c>
    </row>
    <row r="127" spans="1:11" ht="25.5" x14ac:dyDescent="0.2">
      <c r="A127" s="7" t="str">
        <f>'Para-responder'!B127</f>
        <v>7.13</v>
      </c>
      <c r="B127" s="1" t="str">
        <f>'Para-responder'!C127</f>
        <v xml:space="preserve"> ¿La institución cuenta con un plan de desarrollo de competencias para los puestos de mayor relevancia de la institución?</v>
      </c>
      <c r="C127" s="8" t="str">
        <f>'Para-responder'!D127</f>
        <v>NO</v>
      </c>
      <c r="E127" s="3" t="str">
        <f t="shared" si="18"/>
        <v>NO</v>
      </c>
      <c r="F127" s="3" t="str">
        <f t="shared" si="19"/>
        <v/>
      </c>
      <c r="G127" s="3" t="str">
        <f t="shared" si="20"/>
        <v/>
      </c>
      <c r="I127" s="25" t="s">
        <v>273</v>
      </c>
    </row>
    <row r="128" spans="1:11" x14ac:dyDescent="0.2">
      <c r="A128" s="5"/>
      <c r="B128" s="10"/>
      <c r="C128" s="8"/>
    </row>
    <row r="129" spans="1:11" x14ac:dyDescent="0.2">
      <c r="A129" s="22"/>
      <c r="B129" s="22"/>
      <c r="C129" s="23"/>
      <c r="D129" s="24"/>
      <c r="E129" s="25"/>
      <c r="F129" s="25"/>
      <c r="G129" s="25"/>
      <c r="H129" s="22"/>
      <c r="I129" s="25"/>
      <c r="J129" s="25"/>
      <c r="K129" s="25"/>
    </row>
    <row r="131" spans="1:11" x14ac:dyDescent="0.2">
      <c r="A131" s="7"/>
      <c r="B131" s="12" t="s">
        <v>274</v>
      </c>
      <c r="C131" s="13">
        <f>COUNTIF(C9:C24,"si")</f>
        <v>16</v>
      </c>
      <c r="E131" s="13">
        <f>COUNTIF(E9:E24,"si")</f>
        <v>7</v>
      </c>
      <c r="F131" s="13">
        <f>COUNTIF(F9:F24,"si")</f>
        <v>6</v>
      </c>
      <c r="G131" s="13">
        <f>COUNTIF(G9:G24,"si")</f>
        <v>3</v>
      </c>
    </row>
    <row r="132" spans="1:11" x14ac:dyDescent="0.2">
      <c r="A132" s="7"/>
      <c r="B132" s="12" t="s">
        <v>275</v>
      </c>
      <c r="C132" s="13">
        <f>COUNTIF(C9:C24,"No")</f>
        <v>0</v>
      </c>
      <c r="E132" s="13">
        <f>COUNTIF(E9:E24,"No")</f>
        <v>0</v>
      </c>
      <c r="F132" s="13">
        <f>COUNTIF(F9:F24,"No")</f>
        <v>0</v>
      </c>
      <c r="G132" s="13">
        <f>COUNTIF(G9:G24,"No")</f>
        <v>0</v>
      </c>
    </row>
    <row r="133" spans="1:11" x14ac:dyDescent="0.2">
      <c r="A133" s="7"/>
      <c r="B133" s="12" t="s">
        <v>276</v>
      </c>
      <c r="C133" s="13">
        <f>COUNTIF(C9:C24,"No APLICA")</f>
        <v>0</v>
      </c>
      <c r="E133" s="13">
        <f>COUNTIF(E9:E24,"No APLICA")</f>
        <v>0</v>
      </c>
      <c r="F133" s="13">
        <f>COUNTIF(F9:F24,"No APLICA")</f>
        <v>0</v>
      </c>
      <c r="G133" s="13">
        <f>COUNTIF(G9:G24,"No APLICA")</f>
        <v>0</v>
      </c>
    </row>
    <row r="134" spans="1:11" x14ac:dyDescent="0.2">
      <c r="A134" s="7"/>
      <c r="B134" s="12" t="s">
        <v>298</v>
      </c>
      <c r="C134" s="13">
        <f>IF((SUM(C131:C133)-C133)=0,0,(C131*100/(SUM(C131:C133)-C133)))</f>
        <v>100</v>
      </c>
      <c r="E134" s="13">
        <f>IF((SUM(E131:E133)-E133)=0,0,(E131*100/(SUM(E131:E133)-E133)))</f>
        <v>100</v>
      </c>
      <c r="F134" s="13">
        <f>IF((SUM(F131:F133)-F133)=0,0,(F131*100/(SUM(F131:F133)-F133)))</f>
        <v>100</v>
      </c>
      <c r="G134" s="13">
        <f>IF((SUM(G131:G133)-G133)=0,0,(G131*100/(SUM(G131:G133)-G133)))</f>
        <v>100</v>
      </c>
    </row>
    <row r="135" spans="1:11" x14ac:dyDescent="0.2">
      <c r="A135" s="7"/>
      <c r="B135" s="5"/>
      <c r="C135" s="8"/>
    </row>
    <row r="136" spans="1:11" x14ac:dyDescent="0.2">
      <c r="A136" s="7"/>
      <c r="B136" s="12" t="s">
        <v>274</v>
      </c>
      <c r="C136" s="13">
        <f>COUNTIF(C27:C45,"si")</f>
        <v>16</v>
      </c>
      <c r="E136" s="13">
        <f>COUNTIF(E27:E45,"si")</f>
        <v>6</v>
      </c>
      <c r="F136" s="13">
        <f>COUNTIF(F27:F45,"si")</f>
        <v>6</v>
      </c>
      <c r="G136" s="13">
        <f>COUNTIF(G27:G45,"si")</f>
        <v>4</v>
      </c>
    </row>
    <row r="137" spans="1:11" x14ac:dyDescent="0.2">
      <c r="A137" s="7"/>
      <c r="B137" s="12" t="s">
        <v>275</v>
      </c>
      <c r="C137" s="13">
        <f>COUNTIF(C27:C45,"No")</f>
        <v>3</v>
      </c>
      <c r="E137" s="13">
        <f>COUNTIF(E27:E45,"No")</f>
        <v>0</v>
      </c>
      <c r="F137" s="13">
        <f>COUNTIF(F27:F45,"No")</f>
        <v>1</v>
      </c>
      <c r="G137" s="13">
        <f>COUNTIF(G27:G45,"No")</f>
        <v>2</v>
      </c>
    </row>
    <row r="138" spans="1:11" x14ac:dyDescent="0.2">
      <c r="A138" s="7"/>
      <c r="B138" s="12" t="s">
        <v>276</v>
      </c>
      <c r="C138" s="13">
        <f>COUNTIF(C27:C45,"No APLICA")</f>
        <v>0</v>
      </c>
      <c r="E138" s="13">
        <f>COUNTIF(E27:E45,"No APLICA")</f>
        <v>0</v>
      </c>
      <c r="F138" s="13">
        <f>COUNTIF(F27:F45,"No APLICA")</f>
        <v>0</v>
      </c>
      <c r="G138" s="13">
        <f>COUNTIF(G27:G45,"No APLICA")</f>
        <v>0</v>
      </c>
    </row>
    <row r="139" spans="1:11" x14ac:dyDescent="0.2">
      <c r="A139" s="7"/>
      <c r="B139" s="12" t="s">
        <v>299</v>
      </c>
      <c r="C139" s="13">
        <f>IF((SUM(C136:C138)-C138)=0,0,(C136*100/(SUM(C136:C138)-C138)))</f>
        <v>84.21052631578948</v>
      </c>
      <c r="E139" s="13">
        <f>IF((SUM(E136:E138)-E138)=0,0,(E136*100/(SUM(E136:E138)-E138)))</f>
        <v>100</v>
      </c>
      <c r="F139" s="13">
        <f>IF((SUM(F136:F138)-F138)=0,0,(F136*100/(SUM(F136:F138)-F138)))</f>
        <v>85.714285714285708</v>
      </c>
      <c r="G139" s="13">
        <f>IF((SUM(G136:G138)-G138)=0,0,(G136*100/(SUM(G136:G138)-G138)))</f>
        <v>66.666666666666671</v>
      </c>
    </row>
    <row r="140" spans="1:11" x14ac:dyDescent="0.2">
      <c r="A140" s="5"/>
      <c r="B140" s="5"/>
      <c r="C140" s="8"/>
    </row>
    <row r="141" spans="1:11" x14ac:dyDescent="0.2">
      <c r="A141" s="7"/>
      <c r="B141" s="12" t="s">
        <v>274</v>
      </c>
      <c r="C141" s="13">
        <f>COUNTIF(C48:C60,"si")</f>
        <v>13</v>
      </c>
      <c r="E141" s="13">
        <f>COUNTIF(E48:E60,"si")</f>
        <v>7</v>
      </c>
      <c r="F141" s="13">
        <f>COUNTIF(F48:F60,"si")</f>
        <v>3</v>
      </c>
      <c r="G141" s="13">
        <f>COUNTIF(G48:G60,"si")</f>
        <v>3</v>
      </c>
    </row>
    <row r="142" spans="1:11" x14ac:dyDescent="0.2">
      <c r="A142" s="7"/>
      <c r="B142" s="12" t="s">
        <v>275</v>
      </c>
      <c r="C142" s="13">
        <f>COUNTIF(C48:C60,"No")</f>
        <v>0</v>
      </c>
      <c r="E142" s="13">
        <f>COUNTIF(E48:E60,"No")</f>
        <v>0</v>
      </c>
      <c r="F142" s="13">
        <f>COUNTIF(F48:F60,"No")</f>
        <v>0</v>
      </c>
      <c r="G142" s="13">
        <f>COUNTIF(G48:G60,"No")</f>
        <v>0</v>
      </c>
    </row>
    <row r="143" spans="1:11" x14ac:dyDescent="0.2">
      <c r="A143" s="7"/>
      <c r="B143" s="12" t="s">
        <v>276</v>
      </c>
      <c r="C143" s="13">
        <f>COUNTIF(C48:C60,"NO APLICA")</f>
        <v>0</v>
      </c>
      <c r="E143" s="13">
        <f>COUNTIF(E48:E60,"NO APLICA")</f>
        <v>0</v>
      </c>
      <c r="F143" s="13">
        <f>COUNTIF(F48:F60,"NO APLICA")</f>
        <v>0</v>
      </c>
      <c r="G143" s="13">
        <f>COUNTIF(G48:G60,"NO APLICA")</f>
        <v>0</v>
      </c>
    </row>
    <row r="144" spans="1:11" x14ac:dyDescent="0.2">
      <c r="A144" s="7"/>
      <c r="B144" s="12" t="s">
        <v>300</v>
      </c>
      <c r="C144" s="13">
        <f>IF((SUM(C141:C143)-C143)=0,0,(C141*100/(SUM(C141:C143)-C143)))</f>
        <v>100</v>
      </c>
      <c r="E144" s="13">
        <f>IF((SUM(E141:E143)-E143)=0,0,(E141*100/(SUM(E141:E143)-E143)))</f>
        <v>100</v>
      </c>
      <c r="F144" s="13">
        <f>IF((SUM(F141:F143)-F143)=0,0,(F141*100/(SUM(F141:F143)-F143)))</f>
        <v>100</v>
      </c>
      <c r="G144" s="13">
        <f>IF((SUM(G141:G143)-G143)=0,0,(G141*100/(SUM(G141:G143)-G143)))</f>
        <v>100</v>
      </c>
    </row>
    <row r="145" spans="1:7" x14ac:dyDescent="0.2">
      <c r="A145" s="5"/>
      <c r="B145" s="5"/>
      <c r="C145" s="8"/>
    </row>
    <row r="146" spans="1:7" x14ac:dyDescent="0.2">
      <c r="A146" s="7"/>
      <c r="B146" s="12" t="s">
        <v>274</v>
      </c>
      <c r="C146" s="13">
        <f>COUNTIF(C63:C74,"si")</f>
        <v>8</v>
      </c>
      <c r="E146" s="13">
        <f>COUNTIF(E63:E74,"si")</f>
        <v>3</v>
      </c>
      <c r="F146" s="13">
        <f>COUNTIF(F63:F74,"si")</f>
        <v>3</v>
      </c>
      <c r="G146" s="13">
        <f>COUNTIF(G63:G74,"si")</f>
        <v>2</v>
      </c>
    </row>
    <row r="147" spans="1:7" x14ac:dyDescent="0.2">
      <c r="A147" s="7"/>
      <c r="B147" s="12" t="s">
        <v>275</v>
      </c>
      <c r="C147" s="13">
        <f>COUNTIF(C63:C74,"No")</f>
        <v>3</v>
      </c>
      <c r="E147" s="13">
        <f>COUNTIF(E63:E74,"No")</f>
        <v>0</v>
      </c>
      <c r="F147" s="13">
        <f>COUNTIF(F63:F74,"No")</f>
        <v>1</v>
      </c>
      <c r="G147" s="13">
        <f>COUNTIF(G63:G74,"No")</f>
        <v>2</v>
      </c>
    </row>
    <row r="148" spans="1:7" x14ac:dyDescent="0.2">
      <c r="A148" s="7"/>
      <c r="B148" s="12" t="s">
        <v>276</v>
      </c>
      <c r="C148" s="13">
        <f>COUNTIF(C63:C74,"No APLICA")</f>
        <v>1</v>
      </c>
      <c r="E148" s="13">
        <f>COUNTIF(E63:E74,"No APLICA")</f>
        <v>1</v>
      </c>
      <c r="F148" s="13">
        <f>COUNTIF(F63:F74,"No APLICA")</f>
        <v>0</v>
      </c>
      <c r="G148" s="13">
        <f>COUNTIF(G63:G74,"No APLICA")</f>
        <v>0</v>
      </c>
    </row>
    <row r="149" spans="1:7" x14ac:dyDescent="0.2">
      <c r="A149" s="7"/>
      <c r="B149" s="12" t="s">
        <v>301</v>
      </c>
      <c r="C149" s="13">
        <f>IF((SUM(C146:C148)-C148)=0,0,(C146*100/(SUM(C146:C148)-C148)))</f>
        <v>72.727272727272734</v>
      </c>
      <c r="E149" s="13">
        <f>IF((SUM(E146:E148)-E148)=0,0,(E146*100/(SUM(E146:E148)-E148)))</f>
        <v>100</v>
      </c>
      <c r="F149" s="13">
        <f>IF((SUM(F146:F148)-F148)=0,0,(F146*100/(SUM(F146:F148)-F148)))</f>
        <v>75</v>
      </c>
      <c r="G149" s="13">
        <f>IF((SUM(G146:G148)-G148)=0,0,(G146*100/(SUM(G146:G148)-G148)))</f>
        <v>50</v>
      </c>
    </row>
    <row r="150" spans="1:7" x14ac:dyDescent="0.2">
      <c r="A150" s="5"/>
      <c r="B150" s="10"/>
      <c r="C150" s="8"/>
    </row>
    <row r="151" spans="1:7" x14ac:dyDescent="0.2">
      <c r="A151" s="7"/>
      <c r="B151" s="12" t="s">
        <v>274</v>
      </c>
      <c r="C151" s="13">
        <f>COUNTIF(C100:C112,"si")</f>
        <v>10</v>
      </c>
      <c r="E151" s="13">
        <f>COUNTIF(E100:E112,"si")</f>
        <v>4</v>
      </c>
      <c r="F151" s="13">
        <f>COUNTIF(F100:F112,"si")</f>
        <v>3</v>
      </c>
      <c r="G151" s="13">
        <f>COUNTIF(G100:G112,"si")</f>
        <v>3</v>
      </c>
    </row>
    <row r="152" spans="1:7" x14ac:dyDescent="0.2">
      <c r="A152" s="7"/>
      <c r="B152" s="12" t="s">
        <v>275</v>
      </c>
      <c r="C152" s="13">
        <f>COUNTIF(C100:C112,"No")</f>
        <v>3</v>
      </c>
      <c r="E152" s="13">
        <f>COUNTIF(E100:E112,"No")</f>
        <v>2</v>
      </c>
      <c r="F152" s="13">
        <f>COUNTIF(F100:F112,"No")</f>
        <v>1</v>
      </c>
      <c r="G152" s="13">
        <f>COUNTIF(G100:G112,"No")</f>
        <v>0</v>
      </c>
    </row>
    <row r="153" spans="1:7" x14ac:dyDescent="0.2">
      <c r="A153" s="7"/>
      <c r="B153" s="12" t="s">
        <v>276</v>
      </c>
      <c r="C153" s="13">
        <f>COUNTIF(C100:C112,"No APLICA")</f>
        <v>0</v>
      </c>
      <c r="E153" s="13">
        <f>COUNTIF(E100:E112,"No APLICA")</f>
        <v>0</v>
      </c>
      <c r="F153" s="13">
        <f>COUNTIF(F100:F112,"No APLICA")</f>
        <v>0</v>
      </c>
      <c r="G153" s="13">
        <f>COUNTIF(G100:G112,"No APLICA")</f>
        <v>0</v>
      </c>
    </row>
    <row r="154" spans="1:7" x14ac:dyDescent="0.2">
      <c r="A154" s="7"/>
      <c r="B154" s="12" t="s">
        <v>302</v>
      </c>
      <c r="C154" s="13">
        <f>IF((SUM(C151:C153)-C153)=0,0,(C151*100/(SUM(C151:C153)-C153)))</f>
        <v>76.92307692307692</v>
      </c>
      <c r="E154" s="13">
        <f>IF((SUM(E151:E153)-E153)=0,0,(E151*100/(SUM(E151:E153)-E153)))</f>
        <v>66.666666666666671</v>
      </c>
      <c r="F154" s="13">
        <f>IF((SUM(F151:F153)-F153)=0,0,(F151*100/(SUM(F151:F153)-F153)))</f>
        <v>75</v>
      </c>
      <c r="G154" s="13">
        <f>IF((SUM(G151:G153)-G153)=0,0,(G151*100/(SUM(G151:G153)-G153)))</f>
        <v>100</v>
      </c>
    </row>
    <row r="155" spans="1:7" x14ac:dyDescent="0.2">
      <c r="A155" s="7"/>
      <c r="B155" s="5"/>
      <c r="C155" s="8"/>
    </row>
    <row r="156" spans="1:7" x14ac:dyDescent="0.2">
      <c r="B156" s="12" t="s">
        <v>274</v>
      </c>
      <c r="C156" s="13">
        <f>COUNTIF(C115:C127,"si")</f>
        <v>10</v>
      </c>
      <c r="E156" s="13">
        <f>COUNTIF(E115:E127,"si")</f>
        <v>4</v>
      </c>
      <c r="F156" s="13">
        <f>COUNTIF(F115:F127,"si")</f>
        <v>4</v>
      </c>
      <c r="G156" s="13">
        <f>COUNTIF(G115:G127,"si")</f>
        <v>2</v>
      </c>
    </row>
    <row r="157" spans="1:7" x14ac:dyDescent="0.2">
      <c r="B157" s="12" t="s">
        <v>275</v>
      </c>
      <c r="C157" s="13">
        <f>COUNTIF(C115:C127,"No")</f>
        <v>3</v>
      </c>
      <c r="E157" s="13">
        <f>COUNTIF(E115:E127,"No")</f>
        <v>1</v>
      </c>
      <c r="F157" s="13">
        <f>COUNTIF(F115:F127,"No")</f>
        <v>0</v>
      </c>
      <c r="G157" s="13">
        <f>COUNTIF(G115:G127,"No")</f>
        <v>2</v>
      </c>
    </row>
    <row r="158" spans="1:7" x14ac:dyDescent="0.2">
      <c r="B158" s="12" t="s">
        <v>276</v>
      </c>
      <c r="C158" s="13">
        <f>COUNTIF(C115:C127,"No APLICA")</f>
        <v>0</v>
      </c>
      <c r="E158" s="13">
        <f>COUNTIF(E115:E127,"No APLICA")</f>
        <v>0</v>
      </c>
      <c r="F158" s="13">
        <f>COUNTIF(F115:F127,"No APLICA")</f>
        <v>0</v>
      </c>
      <c r="G158" s="13">
        <f>COUNTIF(G115:G127,"No APLICA")</f>
        <v>0</v>
      </c>
    </row>
    <row r="159" spans="1:7" x14ac:dyDescent="0.2">
      <c r="B159" s="12" t="s">
        <v>303</v>
      </c>
      <c r="C159" s="13">
        <f>IF((SUM(C156:C158)-C158)=0,0,(C156*100/(SUM(C156:C158)-C158)))</f>
        <v>76.92307692307692</v>
      </c>
      <c r="E159" s="13">
        <f>IF((SUM(E156:E158)-E158)=0,0,(E156*100/(SUM(E156:E158)-E158)))</f>
        <v>80</v>
      </c>
      <c r="F159" s="13">
        <f>IF((SUM(F156:F158)-F158)=0,0,(F156*100/(SUM(F156:F158)-F158)))</f>
        <v>100</v>
      </c>
      <c r="G159" s="13">
        <f>IF((SUM(G156:G158)-G158)=0,0,(G156*100/(SUM(G156:G158)-G158)))</f>
        <v>50</v>
      </c>
    </row>
    <row r="161" spans="1:11" x14ac:dyDescent="0.2">
      <c r="A161" s="22"/>
      <c r="B161" s="22"/>
      <c r="C161" s="23"/>
      <c r="D161" s="24"/>
      <c r="E161" s="25"/>
      <c r="F161" s="25"/>
      <c r="G161" s="25"/>
      <c r="H161" s="22"/>
      <c r="I161" s="25"/>
      <c r="J161" s="25"/>
      <c r="K161" s="25"/>
    </row>
    <row r="162" spans="1:11" x14ac:dyDescent="0.2">
      <c r="A162" s="5"/>
      <c r="B162" s="5"/>
      <c r="C162" s="8"/>
    </row>
    <row r="163" spans="1:11" x14ac:dyDescent="0.2">
      <c r="A163" s="1"/>
      <c r="B163" s="12" t="s">
        <v>278</v>
      </c>
      <c r="C163" s="15">
        <f>C131+C136+C141+C146+C94+C151+C156</f>
        <v>84</v>
      </c>
      <c r="E163" s="15">
        <f t="shared" ref="E163:G165" si="21">E131+E136+E141+E146+E94+E151+E156</f>
        <v>34</v>
      </c>
      <c r="F163" s="15">
        <f t="shared" si="21"/>
        <v>29</v>
      </c>
      <c r="G163" s="15">
        <f t="shared" si="21"/>
        <v>21</v>
      </c>
    </row>
    <row r="164" spans="1:11" x14ac:dyDescent="0.2">
      <c r="A164" s="1"/>
      <c r="B164" s="12" t="s">
        <v>279</v>
      </c>
      <c r="C164" s="15">
        <f>C132+C137+C142+C147+C95+C152+C157</f>
        <v>17</v>
      </c>
      <c r="E164" s="15">
        <f t="shared" si="21"/>
        <v>7</v>
      </c>
      <c r="F164" s="15">
        <f t="shared" si="21"/>
        <v>3</v>
      </c>
      <c r="G164" s="15">
        <f t="shared" si="21"/>
        <v>7</v>
      </c>
    </row>
    <row r="165" spans="1:11" x14ac:dyDescent="0.2">
      <c r="A165" s="1"/>
      <c r="B165" s="12" t="s">
        <v>280</v>
      </c>
      <c r="C165" s="15">
        <f>C133+C138+C143+C148+C96+C153+C158</f>
        <v>1</v>
      </c>
      <c r="E165" s="15">
        <f t="shared" si="21"/>
        <v>1</v>
      </c>
      <c r="F165" s="15">
        <f t="shared" si="21"/>
        <v>0</v>
      </c>
      <c r="G165" s="15">
        <f t="shared" si="21"/>
        <v>0</v>
      </c>
    </row>
    <row r="166" spans="1:11" x14ac:dyDescent="0.2">
      <c r="A166" s="1"/>
      <c r="B166" s="12" t="s">
        <v>304</v>
      </c>
      <c r="C166" s="15">
        <f>IF((SUM(C163:C165)-C165)=0,0,(C163*100/(SUM(C163:C165)-C165)))</f>
        <v>83.168316831683171</v>
      </c>
      <c r="E166" s="15">
        <f>IF((SUM(E163:E165)-E165)=0,0,(E163*100/(SUM(E163:E165)-E165)))</f>
        <v>82.926829268292678</v>
      </c>
      <c r="F166" s="15">
        <f>IF((SUM(F163:F165)-F165)=0,0,(F163*100/(SUM(F163:F165)-F165)))</f>
        <v>90.625</v>
      </c>
      <c r="G166" s="15">
        <f>IF((SUM(G163:G165)-G165)=0,0,(G163*100/(SUM(G163:G165)-G165)))</f>
        <v>75</v>
      </c>
    </row>
    <row r="167" spans="1:11" x14ac:dyDescent="0.2">
      <c r="A167" s="1"/>
      <c r="B167" s="1"/>
      <c r="C167" s="8"/>
    </row>
    <row r="168" spans="1:11" x14ac:dyDescent="0.2">
      <c r="A168" s="22"/>
      <c r="B168" s="22"/>
      <c r="C168" s="23"/>
      <c r="D168" s="24"/>
      <c r="E168" s="25"/>
      <c r="F168" s="25"/>
      <c r="G168" s="25"/>
      <c r="H168" s="22"/>
      <c r="I168" s="25"/>
      <c r="J168" s="25"/>
      <c r="K168" s="25"/>
    </row>
    <row r="169" spans="1:11" x14ac:dyDescent="0.2">
      <c r="A169" s="1"/>
      <c r="B169" s="1"/>
      <c r="C169" s="8"/>
    </row>
    <row r="170" spans="1:11" x14ac:dyDescent="0.2">
      <c r="A170" s="1"/>
      <c r="B170" s="16" t="str">
        <f>B134</f>
        <v>Puntaje PLANIFICACIÓN</v>
      </c>
      <c r="C170" s="17">
        <f>C134</f>
        <v>100</v>
      </c>
      <c r="E170" s="17">
        <f>E134</f>
        <v>100</v>
      </c>
      <c r="F170" s="17">
        <f>F134</f>
        <v>100</v>
      </c>
      <c r="G170" s="17">
        <f>G134</f>
        <v>100</v>
      </c>
    </row>
    <row r="171" spans="1:11" x14ac:dyDescent="0.2">
      <c r="A171" s="1"/>
      <c r="B171" s="16" t="str">
        <f>B139</f>
        <v>Puntaje CONTROL INTERNO INSTITUCIONAL</v>
      </c>
      <c r="C171" s="17">
        <f>C139</f>
        <v>84.21052631578948</v>
      </c>
      <c r="E171" s="17">
        <f>E139</f>
        <v>100</v>
      </c>
      <c r="F171" s="17">
        <f>F139</f>
        <v>85.714285714285708</v>
      </c>
      <c r="G171" s="17">
        <f>G139</f>
        <v>66.666666666666671</v>
      </c>
    </row>
    <row r="172" spans="1:11" x14ac:dyDescent="0.2">
      <c r="A172" s="1"/>
      <c r="B172" s="16" t="str">
        <f>B144</f>
        <v>Puntaje CONTRATACIÓN ADMINISTRATIVA</v>
      </c>
      <c r="C172" s="17">
        <f>C144</f>
        <v>100</v>
      </c>
      <c r="E172" s="17">
        <f>E144</f>
        <v>100</v>
      </c>
      <c r="F172" s="17">
        <f>F144</f>
        <v>100</v>
      </c>
      <c r="G172" s="17">
        <f>G144</f>
        <v>100</v>
      </c>
    </row>
    <row r="173" spans="1:11" x14ac:dyDescent="0.2">
      <c r="A173" s="1"/>
      <c r="B173" s="16" t="str">
        <f>B149</f>
        <v>Puntaje PRESUPUESTO</v>
      </c>
      <c r="C173" s="17">
        <f>C149</f>
        <v>72.727272727272734</v>
      </c>
      <c r="E173" s="17">
        <f>E149</f>
        <v>100</v>
      </c>
      <c r="F173" s="17">
        <f>F149</f>
        <v>75</v>
      </c>
      <c r="G173" s="17">
        <f>G149</f>
        <v>50</v>
      </c>
    </row>
    <row r="174" spans="1:11" x14ac:dyDescent="0.2">
      <c r="A174" s="1"/>
      <c r="B174" s="16" t="str">
        <f>B97</f>
        <v>Nota TECNOLOGÍAS DE LA INFORMACIÓN</v>
      </c>
      <c r="C174" s="17">
        <f>C97</f>
        <v>68.75</v>
      </c>
      <c r="E174" s="17">
        <f>E97</f>
        <v>42.857142857142854</v>
      </c>
      <c r="F174" s="17">
        <f>F97</f>
        <v>100</v>
      </c>
      <c r="G174" s="17">
        <f>G97</f>
        <v>80</v>
      </c>
    </row>
    <row r="175" spans="1:11" x14ac:dyDescent="0.2">
      <c r="A175" s="1"/>
      <c r="B175" s="16" t="str">
        <f>B154</f>
        <v>Puntaje SERVICIO AL USUARIO</v>
      </c>
      <c r="C175" s="17">
        <f>C154</f>
        <v>76.92307692307692</v>
      </c>
      <c r="E175" s="17">
        <f>E154</f>
        <v>66.666666666666671</v>
      </c>
      <c r="F175" s="17">
        <f>F154</f>
        <v>75</v>
      </c>
      <c r="G175" s="17">
        <f>G154</f>
        <v>100</v>
      </c>
    </row>
    <row r="176" spans="1:11" x14ac:dyDescent="0.2">
      <c r="A176" s="1"/>
      <c r="B176" s="16" t="str">
        <f>B159</f>
        <v>Puntaje RECURSOS HUMANOS</v>
      </c>
      <c r="C176" s="17">
        <f>C159</f>
        <v>76.92307692307692</v>
      </c>
      <c r="E176" s="17">
        <f>E159</f>
        <v>80</v>
      </c>
      <c r="F176" s="17">
        <f>F159</f>
        <v>100</v>
      </c>
      <c r="G176" s="17">
        <f>G159</f>
        <v>50</v>
      </c>
    </row>
    <row r="177" spans="1:7" x14ac:dyDescent="0.2">
      <c r="A177" s="1"/>
      <c r="B177" s="16"/>
      <c r="C177" s="17"/>
      <c r="E177" s="17"/>
      <c r="F177" s="17"/>
      <c r="G177" s="17"/>
    </row>
    <row r="178" spans="1:7" x14ac:dyDescent="0.2">
      <c r="A178" s="1"/>
      <c r="B178" s="18" t="str">
        <f>B166</f>
        <v>PUNTAJE FINAL</v>
      </c>
      <c r="C178" s="19">
        <f>C166</f>
        <v>83.168316831683171</v>
      </c>
      <c r="E178" s="19">
        <f>E166</f>
        <v>82.926829268292678</v>
      </c>
      <c r="F178" s="19">
        <f>F166</f>
        <v>90.625</v>
      </c>
      <c r="G178" s="19">
        <f>G166</f>
        <v>75</v>
      </c>
    </row>
  </sheetData>
  <protectedRanges>
    <protectedRange sqref="C98:C128 C145 C155 C150 C135 C140 C9:C93" name="Rango2_1"/>
  </protectedRanges>
  <mergeCells count="2">
    <mergeCell ref="A1:C1"/>
    <mergeCell ref="A3:B3"/>
  </mergeCells>
  <phoneticPr fontId="10" type="noConversion"/>
  <dataValidations count="1">
    <dataValidation type="list" allowBlank="1" showInputMessage="1" showErrorMessage="1" sqref="C75 C25 C61 C113 C46" xr:uid="{00000000-0002-0000-0100-000000000000}">
      <formula1>noap</formula1>
    </dataValidation>
  </dataValidations>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0"/>
  <sheetViews>
    <sheetView tabSelected="1" workbookViewId="0">
      <selection activeCell="D28" sqref="D28"/>
    </sheetView>
  </sheetViews>
  <sheetFormatPr baseColWidth="10" defaultRowHeight="12.75" x14ac:dyDescent="0.2"/>
  <cols>
    <col min="1" max="1" width="4.7109375" style="31" customWidth="1"/>
    <col min="2" max="2" width="51.42578125" style="31" customWidth="1"/>
    <col min="3" max="3" width="2.28515625" style="105" customWidth="1"/>
    <col min="4" max="4" width="15.85546875" style="31" customWidth="1"/>
    <col min="5" max="6" width="2.28515625" style="31" customWidth="1"/>
    <col min="7" max="7" width="15.85546875" style="47" customWidth="1"/>
    <col min="8" max="8" width="2.28515625" style="31" customWidth="1"/>
    <col min="9" max="9" width="15.85546875" style="47" customWidth="1"/>
    <col min="10" max="10" width="2.28515625" style="31" customWidth="1"/>
    <col min="11" max="11" width="15.85546875" style="47" customWidth="1"/>
    <col min="12" max="12" width="4.7109375" style="31" customWidth="1"/>
    <col min="13" max="17" width="11.42578125" style="31" customWidth="1"/>
    <col min="18" max="18" width="4.7109375" style="31" hidden="1" customWidth="1"/>
    <col min="19" max="21" width="19.42578125" style="31" hidden="1" customWidth="1"/>
    <col min="22" max="22" width="4.7109375" style="31" hidden="1" customWidth="1"/>
    <col min="23" max="23" width="11.42578125" style="31" customWidth="1"/>
    <col min="24" max="16384" width="11.42578125" style="31"/>
  </cols>
  <sheetData>
    <row r="1" spans="1:22" x14ac:dyDescent="0.2">
      <c r="A1" s="65"/>
      <c r="B1" s="66"/>
      <c r="C1" s="67"/>
      <c r="D1" s="68"/>
      <c r="E1" s="67"/>
      <c r="F1" s="67"/>
      <c r="G1" s="68"/>
      <c r="H1" s="67"/>
      <c r="I1" s="68"/>
      <c r="J1" s="67"/>
      <c r="K1" s="68"/>
      <c r="L1" s="69"/>
      <c r="R1" s="32"/>
      <c r="S1" s="33"/>
      <c r="T1" s="33"/>
      <c r="U1" s="33"/>
      <c r="V1" s="34"/>
    </row>
    <row r="2" spans="1:22" ht="23.25" x14ac:dyDescent="0.25">
      <c r="A2" s="70"/>
      <c r="B2" s="156" t="s">
        <v>349</v>
      </c>
      <c r="C2" s="156"/>
      <c r="D2" s="156"/>
      <c r="E2" s="156"/>
      <c r="F2" s="156"/>
      <c r="G2" s="156"/>
      <c r="H2" s="156"/>
      <c r="I2" s="156"/>
      <c r="J2" s="156"/>
      <c r="K2" s="156"/>
      <c r="L2" s="71"/>
      <c r="M2" s="94"/>
      <c r="N2" s="94"/>
      <c r="O2" s="94"/>
      <c r="P2" s="94"/>
      <c r="Q2" s="94"/>
      <c r="R2" s="153" t="s">
        <v>282</v>
      </c>
      <c r="S2" s="154"/>
      <c r="T2" s="154"/>
      <c r="U2" s="154"/>
      <c r="V2" s="155"/>
    </row>
    <row r="3" spans="1:22" ht="15.75" x14ac:dyDescent="0.2">
      <c r="A3" s="70"/>
      <c r="B3" s="157" t="s">
        <v>314</v>
      </c>
      <c r="C3" s="157"/>
      <c r="D3" s="157"/>
      <c r="E3" s="157"/>
      <c r="F3" s="157"/>
      <c r="G3" s="157"/>
      <c r="H3" s="157"/>
      <c r="I3" s="157"/>
      <c r="J3" s="157"/>
      <c r="K3" s="157"/>
      <c r="L3" s="71"/>
      <c r="M3" s="35"/>
      <c r="N3" s="35"/>
      <c r="O3" s="35"/>
      <c r="P3" s="35"/>
      <c r="Q3" s="35"/>
      <c r="R3" s="36"/>
      <c r="S3" s="152" t="s">
        <v>283</v>
      </c>
      <c r="T3" s="152"/>
      <c r="U3" s="152"/>
      <c r="V3" s="37"/>
    </row>
    <row r="4" spans="1:22" ht="15.75" x14ac:dyDescent="0.2">
      <c r="A4" s="72"/>
      <c r="B4" s="73"/>
      <c r="C4" s="73"/>
      <c r="D4" s="73"/>
      <c r="E4" s="74"/>
      <c r="F4" s="74"/>
      <c r="G4" s="74"/>
      <c r="H4" s="74"/>
      <c r="I4" s="74"/>
      <c r="J4" s="74"/>
      <c r="K4" s="74"/>
      <c r="L4" s="75"/>
      <c r="M4" s="38"/>
      <c r="N4" s="38"/>
      <c r="O4" s="38"/>
      <c r="P4" s="38"/>
      <c r="Q4" s="38"/>
      <c r="R4" s="39"/>
      <c r="S4" s="152"/>
      <c r="T4" s="152"/>
      <c r="U4" s="152"/>
      <c r="V4" s="41"/>
    </row>
    <row r="5" spans="1:22" ht="15.75" customHeight="1" x14ac:dyDescent="0.2">
      <c r="A5" s="76"/>
      <c r="B5" s="77"/>
      <c r="C5" s="77"/>
      <c r="D5" s="78"/>
      <c r="E5" s="79"/>
      <c r="F5" s="79"/>
      <c r="G5" s="79"/>
      <c r="H5" s="79"/>
      <c r="I5" s="79"/>
      <c r="J5" s="79"/>
      <c r="K5" s="79"/>
      <c r="L5" s="80"/>
      <c r="M5" s="35"/>
      <c r="N5" s="35"/>
      <c r="O5" s="35"/>
      <c r="P5" s="35"/>
      <c r="Q5" s="35"/>
      <c r="R5" s="36"/>
      <c r="S5" s="95" t="s">
        <v>284</v>
      </c>
      <c r="T5" s="95" t="s">
        <v>285</v>
      </c>
      <c r="U5" s="95" t="s">
        <v>286</v>
      </c>
      <c r="V5" s="37"/>
    </row>
    <row r="6" spans="1:22" ht="15.75" x14ac:dyDescent="0.2">
      <c r="A6" s="81"/>
      <c r="B6" s="79"/>
      <c r="C6" s="82"/>
      <c r="D6" s="96"/>
      <c r="E6" s="83"/>
      <c r="F6" s="79"/>
      <c r="G6" s="79"/>
      <c r="H6" s="79"/>
      <c r="I6" s="79"/>
      <c r="J6" s="79"/>
      <c r="K6" s="79"/>
      <c r="L6" s="84"/>
      <c r="M6" s="38"/>
      <c r="N6" s="38"/>
      <c r="O6" s="38"/>
      <c r="P6" s="38"/>
      <c r="Q6" s="38"/>
      <c r="R6" s="39"/>
      <c r="S6" s="40"/>
      <c r="T6" s="40"/>
      <c r="U6" s="40"/>
      <c r="V6" s="41"/>
    </row>
    <row r="7" spans="1:22" ht="54" x14ac:dyDescent="0.2">
      <c r="A7" s="76"/>
      <c r="B7" s="97"/>
      <c r="C7" s="81"/>
      <c r="D7" s="85" t="s">
        <v>318</v>
      </c>
      <c r="E7" s="84"/>
      <c r="F7" s="79"/>
      <c r="G7" s="85" t="s">
        <v>284</v>
      </c>
      <c r="H7" s="79"/>
      <c r="I7" s="85" t="s">
        <v>285</v>
      </c>
      <c r="J7" s="79"/>
      <c r="K7" s="85" t="s">
        <v>305</v>
      </c>
      <c r="L7" s="80"/>
      <c r="R7" s="36"/>
      <c r="S7" s="42">
        <f>'Por-tema'!E170</f>
        <v>100</v>
      </c>
      <c r="T7" s="42">
        <f>'Por-tema'!F170</f>
        <v>100</v>
      </c>
      <c r="U7" s="42">
        <f>'Por-tema'!G170</f>
        <v>100</v>
      </c>
      <c r="V7" s="37"/>
    </row>
    <row r="8" spans="1:22" ht="16.5" x14ac:dyDescent="0.2">
      <c r="A8" s="76"/>
      <c r="B8" s="97"/>
      <c r="C8" s="81"/>
      <c r="D8" s="79"/>
      <c r="E8" s="84"/>
      <c r="F8" s="79"/>
      <c r="G8" s="79"/>
      <c r="H8" s="79"/>
      <c r="I8" s="79"/>
      <c r="J8" s="79"/>
      <c r="K8" s="79"/>
      <c r="L8" s="80"/>
      <c r="R8" s="36"/>
      <c r="S8" s="42">
        <f>'Por-tema'!E171</f>
        <v>100</v>
      </c>
      <c r="T8" s="42">
        <f>'Por-tema'!F171</f>
        <v>85.714285714285708</v>
      </c>
      <c r="U8" s="42">
        <f>'Por-tema'!G171</f>
        <v>66.666666666666671</v>
      </c>
      <c r="V8" s="37"/>
    </row>
    <row r="9" spans="1:22" ht="16.5" x14ac:dyDescent="0.3">
      <c r="A9" s="76"/>
      <c r="B9" s="97"/>
      <c r="C9" s="98"/>
      <c r="D9" s="97"/>
      <c r="E9" s="80"/>
      <c r="F9" s="97"/>
      <c r="G9" s="87"/>
      <c r="H9" s="97"/>
      <c r="I9" s="87"/>
      <c r="J9" s="97"/>
      <c r="K9" s="87"/>
      <c r="L9" s="80"/>
      <c r="R9" s="36"/>
      <c r="S9" s="42">
        <f>'Por-tema'!E172</f>
        <v>100</v>
      </c>
      <c r="T9" s="42">
        <f>'Por-tema'!F172</f>
        <v>100</v>
      </c>
      <c r="U9" s="42">
        <f>'Por-tema'!G172</f>
        <v>100</v>
      </c>
      <c r="V9" s="37"/>
    </row>
    <row r="10" spans="1:22" ht="16.5" x14ac:dyDescent="0.3">
      <c r="A10" s="76"/>
      <c r="B10" s="86" t="s">
        <v>0</v>
      </c>
      <c r="C10" s="98"/>
      <c r="D10" s="99">
        <f>'Por-tema'!C170</f>
        <v>100</v>
      </c>
      <c r="E10" s="80"/>
      <c r="F10" s="97"/>
      <c r="G10" s="87">
        <f>'Por-tema'!E170</f>
        <v>100</v>
      </c>
      <c r="H10" s="97"/>
      <c r="I10" s="87">
        <f>'Por-tema'!F170</f>
        <v>100</v>
      </c>
      <c r="J10" s="97"/>
      <c r="K10" s="87">
        <f>'Por-tema'!G170</f>
        <v>100</v>
      </c>
      <c r="L10" s="80"/>
      <c r="R10" s="36"/>
      <c r="S10" s="42">
        <f>'Por-tema'!E173</f>
        <v>100</v>
      </c>
      <c r="T10" s="42">
        <f>'Por-tema'!F173</f>
        <v>75</v>
      </c>
      <c r="U10" s="42">
        <f>'Por-tema'!G173</f>
        <v>50</v>
      </c>
      <c r="V10" s="37"/>
    </row>
    <row r="11" spans="1:22" ht="16.5" x14ac:dyDescent="0.3">
      <c r="A11" s="76"/>
      <c r="B11" s="86" t="s">
        <v>289</v>
      </c>
      <c r="C11" s="98"/>
      <c r="D11" s="99">
        <f>'Por-tema'!C171</f>
        <v>84.21052631578948</v>
      </c>
      <c r="E11" s="80"/>
      <c r="F11" s="97"/>
      <c r="G11" s="87">
        <f>'Por-tema'!E171</f>
        <v>100</v>
      </c>
      <c r="H11" s="97"/>
      <c r="I11" s="87">
        <f>'Por-tema'!F171</f>
        <v>85.714285714285708</v>
      </c>
      <c r="J11" s="97"/>
      <c r="K11" s="87">
        <f>'Por-tema'!G171</f>
        <v>66.666666666666671</v>
      </c>
      <c r="L11" s="80"/>
      <c r="R11" s="36"/>
      <c r="S11" s="42">
        <f>'Por-tema'!E174</f>
        <v>42.857142857142854</v>
      </c>
      <c r="T11" s="42">
        <f>'Por-tema'!F174</f>
        <v>100</v>
      </c>
      <c r="U11" s="42">
        <f>'Por-tema'!G174</f>
        <v>80</v>
      </c>
      <c r="V11" s="37"/>
    </row>
    <row r="12" spans="1:22" ht="16.5" x14ac:dyDescent="0.3">
      <c r="A12" s="76"/>
      <c r="B12" s="86" t="s">
        <v>1</v>
      </c>
      <c r="C12" s="98"/>
      <c r="D12" s="99">
        <f>'Por-tema'!C172</f>
        <v>100</v>
      </c>
      <c r="E12" s="80"/>
      <c r="F12" s="97"/>
      <c r="G12" s="87">
        <f>'Por-tema'!E172</f>
        <v>100</v>
      </c>
      <c r="H12" s="97"/>
      <c r="I12" s="87">
        <f>'Por-tema'!F172</f>
        <v>100</v>
      </c>
      <c r="J12" s="97"/>
      <c r="K12" s="87">
        <f>'Por-tema'!G172</f>
        <v>100</v>
      </c>
      <c r="L12" s="80"/>
      <c r="R12" s="36"/>
      <c r="S12" s="42">
        <f>'Por-tema'!E175</f>
        <v>66.666666666666671</v>
      </c>
      <c r="T12" s="42">
        <f>'Por-tema'!F175</f>
        <v>75</v>
      </c>
      <c r="U12" s="42">
        <f>'Por-tema'!G175</f>
        <v>100</v>
      </c>
      <c r="V12" s="37"/>
    </row>
    <row r="13" spans="1:22" ht="16.5" x14ac:dyDescent="0.3">
      <c r="A13" s="76"/>
      <c r="B13" s="86" t="s">
        <v>2</v>
      </c>
      <c r="C13" s="98"/>
      <c r="D13" s="99">
        <f>'Por-tema'!C173</f>
        <v>72.727272727272734</v>
      </c>
      <c r="E13" s="80"/>
      <c r="F13" s="97"/>
      <c r="G13" s="87">
        <f>'Por-tema'!E173</f>
        <v>100</v>
      </c>
      <c r="H13" s="97"/>
      <c r="I13" s="87">
        <f>'Por-tema'!F173</f>
        <v>75</v>
      </c>
      <c r="J13" s="97"/>
      <c r="K13" s="87">
        <f>'Por-tema'!G173</f>
        <v>50</v>
      </c>
      <c r="L13" s="80"/>
      <c r="R13" s="36"/>
      <c r="S13" s="42">
        <f>'Por-tema'!E176</f>
        <v>80</v>
      </c>
      <c r="T13" s="42">
        <f>'Por-tema'!F176</f>
        <v>100</v>
      </c>
      <c r="U13" s="42">
        <f>'Por-tema'!G176</f>
        <v>50</v>
      </c>
      <c r="V13" s="37"/>
    </row>
    <row r="14" spans="1:22" ht="16.5" x14ac:dyDescent="0.3">
      <c r="A14" s="76"/>
      <c r="B14" s="86" t="s">
        <v>3</v>
      </c>
      <c r="C14" s="98"/>
      <c r="D14" s="99">
        <f>'Por-tema'!C174</f>
        <v>68.75</v>
      </c>
      <c r="E14" s="80"/>
      <c r="F14" s="97"/>
      <c r="G14" s="87">
        <f>'Por-tema'!E174</f>
        <v>42.857142857142854</v>
      </c>
      <c r="H14" s="97"/>
      <c r="I14" s="87">
        <f>'Por-tema'!F174</f>
        <v>100</v>
      </c>
      <c r="J14" s="97"/>
      <c r="K14" s="87">
        <f>'Por-tema'!G174</f>
        <v>80</v>
      </c>
      <c r="L14" s="80"/>
      <c r="R14" s="36"/>
      <c r="S14" s="42"/>
      <c r="T14" s="42"/>
      <c r="U14" s="42"/>
      <c r="V14" s="37"/>
    </row>
    <row r="15" spans="1:22" ht="17.25" thickBot="1" x14ac:dyDescent="0.35">
      <c r="A15" s="76"/>
      <c r="B15" s="86" t="s">
        <v>290</v>
      </c>
      <c r="C15" s="98"/>
      <c r="D15" s="99">
        <f>'Por-tema'!C175</f>
        <v>76.92307692307692</v>
      </c>
      <c r="E15" s="80"/>
      <c r="F15" s="97"/>
      <c r="G15" s="87">
        <f>'Por-tema'!E175</f>
        <v>66.666666666666671</v>
      </c>
      <c r="H15" s="97"/>
      <c r="I15" s="87">
        <f>'Por-tema'!F175</f>
        <v>75</v>
      </c>
      <c r="J15" s="97"/>
      <c r="K15" s="87">
        <f>'Por-tema'!G175</f>
        <v>100</v>
      </c>
      <c r="L15" s="80"/>
      <c r="R15" s="36"/>
      <c r="S15" s="43">
        <f>'Por-tema'!E178</f>
        <v>82.926829268292678</v>
      </c>
      <c r="T15" s="43">
        <f>'Por-tema'!F178</f>
        <v>90.625</v>
      </c>
      <c r="U15" s="43">
        <f>'Por-tema'!G178</f>
        <v>75</v>
      </c>
      <c r="V15" s="37"/>
    </row>
    <row r="16" spans="1:22" ht="17.25" thickTop="1" x14ac:dyDescent="0.3">
      <c r="A16" s="76"/>
      <c r="B16" s="86" t="s">
        <v>4</v>
      </c>
      <c r="C16" s="98"/>
      <c r="D16" s="99">
        <f>'Por-tema'!C176</f>
        <v>76.92307692307692</v>
      </c>
      <c r="E16" s="80"/>
      <c r="F16" s="97"/>
      <c r="G16" s="87">
        <f>'Por-tema'!E176</f>
        <v>80</v>
      </c>
      <c r="H16" s="97"/>
      <c r="I16" s="87">
        <f>'Por-tema'!F176</f>
        <v>100</v>
      </c>
      <c r="J16" s="97"/>
      <c r="K16" s="87">
        <f>'Por-tema'!G176</f>
        <v>50</v>
      </c>
      <c r="L16" s="80"/>
      <c r="R16" s="44"/>
      <c r="S16" s="45"/>
      <c r="T16" s="45"/>
      <c r="U16" s="45"/>
      <c r="V16" s="46"/>
    </row>
    <row r="17" spans="1:12" ht="16.5" x14ac:dyDescent="0.3">
      <c r="A17" s="76"/>
      <c r="B17" s="86"/>
      <c r="C17" s="98"/>
      <c r="D17" s="99"/>
      <c r="E17" s="80"/>
      <c r="F17" s="97"/>
      <c r="G17" s="87"/>
      <c r="H17" s="97"/>
      <c r="I17" s="87"/>
      <c r="J17" s="97"/>
      <c r="K17" s="87"/>
      <c r="L17" s="80"/>
    </row>
    <row r="18" spans="1:12" ht="17.25" thickBot="1" x14ac:dyDescent="0.35">
      <c r="A18" s="76"/>
      <c r="B18" s="88" t="s">
        <v>287</v>
      </c>
      <c r="C18" s="98"/>
      <c r="D18" s="100">
        <f>'Por-tema'!C178</f>
        <v>83.168316831683171</v>
      </c>
      <c r="E18" s="80"/>
      <c r="F18" s="97"/>
      <c r="G18" s="101">
        <f>'Por-tema'!E178</f>
        <v>82.926829268292678</v>
      </c>
      <c r="H18" s="97"/>
      <c r="I18" s="101">
        <f>'Por-tema'!F178</f>
        <v>90.625</v>
      </c>
      <c r="J18" s="97"/>
      <c r="K18" s="101">
        <f>'Por-tema'!G178</f>
        <v>75</v>
      </c>
      <c r="L18" s="80"/>
    </row>
    <row r="19" spans="1:12" ht="17.25" thickTop="1" x14ac:dyDescent="0.3">
      <c r="A19" s="76"/>
      <c r="B19" s="97"/>
      <c r="C19" s="102"/>
      <c r="D19" s="103"/>
      <c r="E19" s="91"/>
      <c r="F19" s="97"/>
      <c r="G19" s="87"/>
      <c r="H19" s="97"/>
      <c r="I19" s="87"/>
      <c r="J19" s="97"/>
      <c r="K19" s="87"/>
      <c r="L19" s="80"/>
    </row>
    <row r="20" spans="1:12" ht="16.5" x14ac:dyDescent="0.2">
      <c r="A20" s="89"/>
      <c r="B20" s="90"/>
      <c r="C20" s="90"/>
      <c r="D20" s="90"/>
      <c r="E20" s="90"/>
      <c r="F20" s="90"/>
      <c r="G20" s="90"/>
      <c r="H20" s="90"/>
      <c r="I20" s="90"/>
      <c r="J20" s="90"/>
      <c r="K20" s="90"/>
      <c r="L20" s="104"/>
    </row>
  </sheetData>
  <sheetProtection password="D3B5" sheet="1" objects="1" scenarios="1"/>
  <mergeCells count="5">
    <mergeCell ref="S3:U3"/>
    <mergeCell ref="R2:V2"/>
    <mergeCell ref="S4:U4"/>
    <mergeCell ref="B2:K2"/>
    <mergeCell ref="B3:K3"/>
  </mergeCells>
  <phoneticPr fontId="10" type="noConversion"/>
  <printOptions horizontalCentered="1" verticalCentered="1"/>
  <pageMargins left="0.78740157480314965" right="0.78740157480314965" top="0.98425196850393704" bottom="0.98425196850393704" header="0" footer="0"/>
  <pageSetup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Para-responder</vt:lpstr>
      <vt:lpstr>Por-tema</vt:lpstr>
      <vt:lpstr>Resultados</vt:lpstr>
      <vt:lpstr>'Para-responder'!Área_de_impresión</vt:lpstr>
    </vt:vector>
  </TitlesOfParts>
  <Company>Contraloría General de la República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jsuarez</dc:creator>
  <cp:lastModifiedBy>Carlos Garro Méndez</cp:lastModifiedBy>
  <cp:revision/>
  <cp:lastPrinted>2019-03-28T15:46:02Z</cp:lastPrinted>
  <dcterms:created xsi:type="dcterms:W3CDTF">2012-08-27T15:14:59Z</dcterms:created>
  <dcterms:modified xsi:type="dcterms:W3CDTF">2019-05-06T21:29:40Z</dcterms:modified>
</cp:coreProperties>
</file>